
<file path=[Content_Types].xml><?xml version="1.0" encoding="utf-8"?>
<Types xmlns="http://schemas.openxmlformats.org/package/2006/content-types">
  <Default Extension="vml" ContentType="application/vnd.openxmlformats-officedocument.vmlDrawing"/>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Administrator\Desktop\"/>
    </mc:Choice>
  </mc:AlternateContent>
  <bookViews>
    <workbookView windowWidth="23040" windowHeight="8735" tabRatio="806" firstSheet="58" activeTab="58"/>
  </bookViews>
  <sheets>
    <sheet name="明细表模板信息表" sheetId="132" state="hidden" r:id="rId1"/>
    <sheet name="申报表封面" sheetId="99" state="hidden" r:id="rId2"/>
    <sheet name="资产基础法评估明表工作流程图" sheetId="92" state="hidden" r:id="rId3"/>
    <sheet name="索引目录" sheetId="1" state="hidden" r:id="rId4"/>
    <sheet name="基本信息输入表" sheetId="3" state="hidden" r:id="rId5"/>
    <sheet name="填表说明" sheetId="5" state="hidden" r:id="rId6"/>
    <sheet name="资产负债表" sheetId="2" state="hidden" r:id="rId7"/>
    <sheet name="2-分类汇总" sheetId="8" state="hidden" r:id="rId8"/>
    <sheet name="3-流动汇总" sheetId="9" state="hidden" r:id="rId9"/>
    <sheet name="表3-1货币汇总表" sheetId="10" state="hidden" r:id="rId10"/>
    <sheet name="3-1-1现金" sheetId="11" state="hidden" r:id="rId11"/>
    <sheet name="3-1-2银行存款" sheetId="12" state="hidden" r:id="rId12"/>
    <sheet name="3-1-3其他货币资金" sheetId="13" state="hidden" r:id="rId13"/>
    <sheet name="3-2交易性金融资产汇总" sheetId="14" state="hidden" r:id="rId14"/>
    <sheet name="3-2-1交易性-股票" sheetId="15" state="hidden" r:id="rId15"/>
    <sheet name="3-2-2交易性-债券" sheetId="16" state="hidden" r:id="rId16"/>
    <sheet name="3-2-3交易性-基金" sheetId="17" state="hidden" r:id="rId17"/>
    <sheet name="3-3衍生金融资产" sheetId="122" state="hidden" r:id="rId18"/>
    <sheet name="3-4应收票据" sheetId="18" state="hidden" r:id="rId19"/>
    <sheet name="3-5应收账款" sheetId="19" state="hidden" r:id="rId20"/>
    <sheet name="3-6应收款项融资" sheetId="121" state="hidden" r:id="rId21"/>
    <sheet name="3-7预付款项" sheetId="20" state="hidden" r:id="rId22"/>
    <sheet name="3-8其他应收款" sheetId="23" state="hidden" r:id="rId23"/>
    <sheet name="3-9存货汇总" sheetId="24" state="hidden" r:id="rId24"/>
    <sheet name="3-9-1材料采购（在途物资）" sheetId="25" state="hidden" r:id="rId25"/>
    <sheet name="3-9-2原材料" sheetId="26" state="hidden" r:id="rId26"/>
    <sheet name="3-9-3在库周转材料" sheetId="27" state="hidden" r:id="rId27"/>
    <sheet name="3-9-4委托加工物资" sheetId="28" state="hidden" r:id="rId28"/>
    <sheet name="3-9-5产成品（库存商品）" sheetId="29" state="hidden" r:id="rId29"/>
    <sheet name="3-9-6在产品（自制半成品）" sheetId="30" state="hidden" r:id="rId30"/>
    <sheet name="3-9-7发出商品" sheetId="31" state="hidden" r:id="rId31"/>
    <sheet name="3-9-8在用周转材料" sheetId="32" state="hidden" r:id="rId32"/>
    <sheet name="3-9-9开发产品" sheetId="98" state="hidden" r:id="rId33"/>
    <sheet name="3-9-10开发成本" sheetId="94" state="hidden" r:id="rId34"/>
    <sheet name="3-9-11消耗性生物资产" sheetId="100" state="hidden" r:id="rId35"/>
    <sheet name="3-9-12工程施工" sheetId="113" state="hidden" r:id="rId36"/>
    <sheet name="3-10合同资产" sheetId="117" state="hidden" r:id="rId37"/>
    <sheet name="3-11持有待售资产" sheetId="124" state="hidden" r:id="rId38"/>
    <sheet name="3-12一年到期非流动资产" sheetId="33" state="hidden" r:id="rId39"/>
    <sheet name="3-13其他流动资产" sheetId="34" state="hidden" r:id="rId40"/>
    <sheet name="4-非流动资产汇总" sheetId="35" state="hidden" r:id="rId41"/>
    <sheet name="4-1债权投资" sheetId="39" state="hidden" r:id="rId42"/>
    <sheet name="4-2其他债权投资" sheetId="40" state="hidden" r:id="rId43"/>
    <sheet name="4-3长期应收" sheetId="41" state="hidden" r:id="rId44"/>
    <sheet name="4-4股权投资" sheetId="42" state="hidden" r:id="rId45"/>
    <sheet name="4-5其他权益工具投资" sheetId="125" state="hidden" r:id="rId46"/>
    <sheet name="4-6其他非流动金融资产" sheetId="126" state="hidden" r:id="rId47"/>
    <sheet name="4-7投资性房地产汇总" sheetId="97" state="hidden" r:id="rId48"/>
    <sheet name="4-7-1投资性房地产（成本计量）" sheetId="43" state="hidden" r:id="rId49"/>
    <sheet name="4-7-2投资性房地产（公允计量）" sheetId="44" state="hidden" r:id="rId50"/>
    <sheet name="4-7-3投资性地产（成本计量）" sheetId="45" state="hidden" r:id="rId51"/>
    <sheet name="4-7-4投资性地产（公允计量）" sheetId="46" state="hidden" r:id="rId52"/>
    <sheet name="4-8-1房屋建筑物" sheetId="48" state="hidden" r:id="rId53"/>
    <sheet name="4-8-2构筑物" sheetId="49" state="hidden" r:id="rId54"/>
    <sheet name="4-8-3管道沟槽" sheetId="50" state="hidden" r:id="rId55"/>
    <sheet name="4-8-4井巷工程" sheetId="96" state="hidden" r:id="rId56"/>
    <sheet name="4-8-5机器设备" sheetId="51" state="hidden" r:id="rId57"/>
    <sheet name="4-8-6车辆" sheetId="52" state="hidden" r:id="rId58"/>
    <sheet name="4-8-7电子设备" sheetId="53" r:id="rId59"/>
    <sheet name="4-8-8土地" sheetId="54" state="hidden" r:id="rId60"/>
    <sheet name="4-8-9船舶" sheetId="114" state="hidden" r:id="rId61"/>
    <sheet name="4-9在建工程汇总" sheetId="55" state="hidden" r:id="rId62"/>
    <sheet name="4-9-1在建（土建）" sheetId="56" state="hidden" r:id="rId63"/>
    <sheet name="4-9-2在建（设备）" sheetId="57" state="hidden" r:id="rId64"/>
    <sheet name="4-9-3在建（待摊投资）" sheetId="108" state="hidden" r:id="rId65"/>
    <sheet name="4-10生产性生物资产" sheetId="60" state="hidden" r:id="rId66"/>
    <sheet name="4-11油气资产" sheetId="61" state="hidden" r:id="rId67"/>
    <sheet name="4-12使用权资产" sheetId="128" state="hidden" r:id="rId68"/>
    <sheet name="4-13无形资产汇总" sheetId="62" state="hidden" r:id="rId69"/>
    <sheet name="4-13-1无形-土地" sheetId="64" state="hidden" r:id="rId70"/>
    <sheet name="4-13-2无形-矿业权" sheetId="63" state="hidden" r:id="rId71"/>
    <sheet name="4-13-3无形-其他" sheetId="65" state="hidden" r:id="rId72"/>
    <sheet name="参数" sheetId="134" state="hidden" r:id="rId73"/>
    <sheet name="4-14开发支出" sheetId="66" state="hidden" r:id="rId74"/>
    <sheet name="4-15商誉" sheetId="67" state="hidden" r:id="rId75"/>
    <sheet name="4-16长期待摊费用" sheetId="68" state="hidden" r:id="rId76"/>
    <sheet name="4-17递延所得税资产" sheetId="69" state="hidden" r:id="rId77"/>
    <sheet name="4-18其他非流动资产" sheetId="70" state="hidden" r:id="rId78"/>
    <sheet name="5-流动负债汇总" sheetId="71" state="hidden" r:id="rId79"/>
    <sheet name="5-1短期借款" sheetId="72" state="hidden" r:id="rId80"/>
    <sheet name="5-2交易性金融负债" sheetId="73" state="hidden" r:id="rId81"/>
    <sheet name="5-3衍生金融负债" sheetId="129" state="hidden" r:id="rId82"/>
    <sheet name="5-4应付票据" sheetId="74" state="hidden" r:id="rId83"/>
    <sheet name="5-5应付账款" sheetId="75" state="hidden" r:id="rId84"/>
    <sheet name="5-6预收款项" sheetId="120" state="hidden" r:id="rId85"/>
    <sheet name="5-7合同负债" sheetId="76" state="hidden" r:id="rId86"/>
    <sheet name="5-8职工薪酬" sheetId="77" state="hidden" r:id="rId87"/>
    <sheet name="5-9应交税费" sheetId="78" state="hidden" r:id="rId88"/>
    <sheet name="5-10其他应付款" sheetId="81" state="hidden" r:id="rId89"/>
    <sheet name="5-11持有待售负债" sheetId="130" state="hidden" r:id="rId90"/>
    <sheet name="5-12一年到期非流动负债" sheetId="82" state="hidden" r:id="rId91"/>
    <sheet name="5-13其他流动负债" sheetId="83" state="hidden" r:id="rId92"/>
    <sheet name="6-非流动负债汇总" sheetId="84" state="hidden" r:id="rId93"/>
    <sheet name="6-1长期借款" sheetId="85" state="hidden" r:id="rId94"/>
    <sheet name="6-2应付债券" sheetId="86" state="hidden" r:id="rId95"/>
    <sheet name="6-3租赁负债" sheetId="88" state="hidden" r:id="rId96"/>
    <sheet name="6-4长期应付款" sheetId="87" state="hidden" r:id="rId97"/>
    <sheet name="6-5预计负债" sheetId="89" state="hidden" r:id="rId98"/>
    <sheet name="6-6递延收益" sheetId="131" state="hidden" r:id="rId99"/>
    <sheet name="6-7递延所得税负债" sheetId="90" state="hidden" r:id="rId100"/>
    <sheet name="6-8其他非流动负债" sheetId="91" state="hidden" r:id="rId101"/>
  </sheets>
  <externalReferences>
    <externalReference r:id="rId102"/>
  </externalReferences>
  <definedNames>
    <definedName name="_xlnm._FilterDatabase" localSheetId="58" hidden="1">'4-8-7电子设备'!$A$7:$K$183</definedName>
    <definedName name="_xlnm.Print_Area" localSheetId="7">'2-分类汇总'!$A$2:$G$93</definedName>
    <definedName name="_xlnm.Print_Area" localSheetId="36">'3-10合同资产'!$A$2:$N$29</definedName>
    <definedName name="_xlnm.Print_Area" localSheetId="37">'3-11持有待售资产'!$A$2:$M$29</definedName>
    <definedName name="_xlnm.Print_Area" localSheetId="10">'3-1-1现金'!$A$2:$J$24</definedName>
    <definedName name="_xlnm.Print_Area" localSheetId="38">'3-12一年到期非流动资产'!$A$2:$I$29</definedName>
    <definedName name="_xlnm.Print_Area" localSheetId="11">'3-1-2银行存款'!$A$2:$K$29</definedName>
    <definedName name="_xlnm.Print_Area" localSheetId="12">'3-1-3其他货币资金'!$A$2:$K$29</definedName>
    <definedName name="_xlnm.Print_Area" localSheetId="39">'3-13其他流动资产'!$A$2:$J$29</definedName>
    <definedName name="_xlnm.Print_Area" localSheetId="14">'3-2-1交易性-股票'!$A$2:$M$29</definedName>
    <definedName name="_xlnm.Print_Area" localSheetId="15">'3-2-2交易性-债券'!$A$2:$M$29</definedName>
    <definedName name="_xlnm.Print_Area" localSheetId="16">'3-2-3交易性-基金'!$A$2:$M$29</definedName>
    <definedName name="_xlnm.Print_Area" localSheetId="13">'3-2交易性金融资产汇总'!$A$2:$G$28</definedName>
    <definedName name="_xlnm.Print_Area" localSheetId="17">'3-3衍生金融资产'!$A$2:$J$29</definedName>
    <definedName name="_xlnm.Print_Area" localSheetId="18">'3-4应收票据'!$A$2:$J$27</definedName>
    <definedName name="_xlnm.Print_Area" localSheetId="19">'3-5应收账款'!$A$2:$U$25</definedName>
    <definedName name="_xlnm.Print_Area" localSheetId="20">'3-6应收款项融资'!$A$2:$J$27</definedName>
    <definedName name="_xlnm.Print_Area" localSheetId="21">'3-7预付款项'!$A$2:$U$28</definedName>
    <definedName name="_xlnm.Print_Area" localSheetId="22">'3-8其他应收款'!$A$2:$U$34</definedName>
    <definedName name="_xlnm.Print_Area" localSheetId="33">'3-9-10开发成本'!$A$2:$AA$29</definedName>
    <definedName name="_xlnm.Print_Area" localSheetId="34">'3-9-11消耗性生物资产'!$A$2:$Q$29</definedName>
    <definedName name="_xlnm.Print_Area" localSheetId="35">'3-9-12工程施工'!$A$2:$AF$29</definedName>
    <definedName name="_xlnm.Print_Area" localSheetId="24">'3-9-1材料采购（在途物资）'!$A$2:$N$29</definedName>
    <definedName name="_xlnm.Print_Area" localSheetId="25">'3-9-2原材料'!$A$2:$Q$39</definedName>
    <definedName name="_xlnm.Print_Area" localSheetId="26">'3-9-3在库周转材料'!$A$2:$Q$33</definedName>
    <definedName name="_xlnm.Print_Area" localSheetId="27">'3-9-4委托加工物资'!$A$2:$O$29</definedName>
    <definedName name="_xlnm.Print_Area" localSheetId="28">'3-9-5产成品（库存商品）'!$A$2:$Q$29</definedName>
    <definedName name="_xlnm.Print_Area" localSheetId="29">'3-9-6在产品（自制半成品）'!$A$2:$O$29</definedName>
    <definedName name="_xlnm.Print_Area" localSheetId="30">'3-9-7发出商品'!$A$2:$O$29</definedName>
    <definedName name="_xlnm.Print_Area" localSheetId="31">'3-9-8在用周转材料'!$A$2:$P$29</definedName>
    <definedName name="_xlnm.Print_Area" localSheetId="32">'3-9-9开发产品'!$A$2:$Z$29</definedName>
    <definedName name="_xlnm.Print_Area" localSheetId="23">'3-9存货汇总'!$A$2:$H$28</definedName>
    <definedName name="_xlnm.Print_Area" localSheetId="8">'3-流动汇总'!$A$2:$G$32</definedName>
    <definedName name="_xlnm.Print_Area" localSheetId="65">'4-10生产性生物资产'!$A$2:$P$29</definedName>
    <definedName name="_xlnm.Print_Area" localSheetId="66">'4-11油气资产'!$A$2:$R$29</definedName>
    <definedName name="_xlnm.Print_Area" localSheetId="67">'4-12使用权资产'!$A$2:$L$29</definedName>
    <definedName name="_xlnm.Print_Area" localSheetId="69">'4-13-1无形-土地'!$A$2:$U$34</definedName>
    <definedName name="_xlnm.Print_Area" localSheetId="70">'4-13-2无形-矿业权'!$A$2:$R$32</definedName>
    <definedName name="_xlnm.Print_Area" localSheetId="71">'4-13-3无形-其他'!$A$2:$P$29</definedName>
    <definedName name="_xlnm.Print_Area" localSheetId="68">'4-13无形资产汇总'!$A$2:$H$28</definedName>
    <definedName name="_xlnm.Print_Area" localSheetId="73">'4-14开发支出'!$A$2:$N$29</definedName>
    <definedName name="_xlnm.Print_Area" localSheetId="74">'4-15商誉'!$A$2:$I$29</definedName>
    <definedName name="_xlnm.Print_Area" localSheetId="75">'4-16长期待摊费用'!$A$2:$L$29</definedName>
    <definedName name="_xlnm.Print_Area" localSheetId="76">'4-17递延所得税资产'!$A$2:$G$29</definedName>
    <definedName name="_xlnm.Print_Area" localSheetId="77">'4-18其他非流动资产'!$A$2:$H$29</definedName>
    <definedName name="_xlnm.Print_Area" localSheetId="41">'4-1债权投资'!$A$2:$M$29</definedName>
    <definedName name="_xlnm.Print_Area" localSheetId="42">'4-2其他债权投资'!$A$2:$N$29</definedName>
    <definedName name="_xlnm.Print_Area" localSheetId="43">'4-3长期应收'!$A$2:$J$29</definedName>
    <definedName name="_xlnm.Print_Area" localSheetId="44">'4-4股权投资'!$A$2:$N$29</definedName>
    <definedName name="_xlnm.Print_Area" localSheetId="45">'4-5其他权益工具投资'!$A$2:$M$29</definedName>
    <definedName name="_xlnm.Print_Area" localSheetId="46">'4-6其他非流动金融资产'!$A$2:$N$29</definedName>
    <definedName name="_xlnm.Print_Area" localSheetId="48">'4-7-1投资性房地产（成本计量）'!$A$2:$AB$29</definedName>
    <definedName name="_xlnm.Print_Area" localSheetId="49">'4-7-2投资性房地产（公允计量）'!$A$2:$W$29</definedName>
    <definedName name="_xlnm.Print_Area" localSheetId="50">'4-7-3投资性地产（成本计量）'!$A$2:$S$35</definedName>
    <definedName name="_xlnm.Print_Area" localSheetId="51">'4-7-4投资性地产（公允计量）'!$A$2:$R$29</definedName>
    <definedName name="_xlnm.Print_Area" localSheetId="47">'4-7投资性房地产汇总'!$A$2:$H$28</definedName>
    <definedName name="_xlnm.Print_Area" localSheetId="52">'4-8-1房屋建筑物'!$A$2:$AE$29</definedName>
    <definedName name="_xlnm.Print_Area" localSheetId="53">'4-8-2构筑物'!$A$2:$V$29</definedName>
    <definedName name="_xlnm.Print_Area" localSheetId="54">'4-8-3管道沟槽'!$A$2:$V$29</definedName>
    <definedName name="_xlnm.Print_Area" localSheetId="55">'4-8-4井巷工程'!$A$2:$AB$29</definedName>
    <definedName name="_xlnm.Print_Area" localSheetId="56">'4-8-5机器设备'!$A$2:$Z$29</definedName>
    <definedName name="_xlnm.Print_Area" localSheetId="57">'4-8-6车辆'!$A$2:$Y$29</definedName>
    <definedName name="_xlnm.Print_Area" localSheetId="58">'4-8-7电子设备'!$A$2:$K$183</definedName>
    <definedName name="_xlnm.Print_Area" localSheetId="59">'4-8-8土地'!$A$2:$S$29</definedName>
    <definedName name="_xlnm.Print_Area" localSheetId="60">'4-8-9船舶'!$A$2:$AU$29</definedName>
    <definedName name="_xlnm.Print_Area" localSheetId="62">'4-9-1在建（土建）'!$A$2:$S$29</definedName>
    <definedName name="_xlnm.Print_Area" localSheetId="63">'4-9-2在建（设备）'!$A$2:$W$29</definedName>
    <definedName name="_xlnm.Print_Area" localSheetId="64">'4-9-3在建（待摊投资）'!$A$2:$I$32</definedName>
    <definedName name="_xlnm.Print_Area" localSheetId="61">'4-9在建工程汇总'!$A$2:$G$28</definedName>
    <definedName name="_xlnm.Print_Area" localSheetId="40">'4-非流动资产汇总'!$A$2:$G$48</definedName>
    <definedName name="_xlnm.Print_Area" localSheetId="88">'5-10其他应付款'!$A$2:$J$33</definedName>
    <definedName name="_xlnm.Print_Area" localSheetId="89">'5-11持有待售负债'!$A$2:$J$29</definedName>
    <definedName name="_xlnm.Print_Area" localSheetId="90">'5-12一年到期非流动负债'!$A$2:$I$29</definedName>
    <definedName name="_xlnm.Print_Area" localSheetId="91">'5-13其他流动负债'!$A$2:$H$29</definedName>
    <definedName name="_xlnm.Print_Area" localSheetId="79">'5-1短期借款'!$A$2:$M$29</definedName>
    <definedName name="_xlnm.Print_Area" localSheetId="80">'5-2交易性金融负债'!$A$2:$K$29</definedName>
    <definedName name="_xlnm.Print_Area" localSheetId="81">'5-3衍生金融负债'!$A$2:$J$29</definedName>
    <definedName name="_xlnm.Print_Area" localSheetId="82">'5-4应付票据'!$A$2:$I$29</definedName>
    <definedName name="_xlnm.Print_Area" localSheetId="83">'5-5应付账款'!$A$2:$J$30</definedName>
    <definedName name="_xlnm.Print_Area" localSheetId="84">'5-6预收款项'!$A$2:$J$29</definedName>
    <definedName name="_xlnm.Print_Area" localSheetId="85">'5-7合同负债'!$A$2:$J$29</definedName>
    <definedName name="_xlnm.Print_Area" localSheetId="86">'5-8职工薪酬'!$A$2:$G$27</definedName>
    <definedName name="_xlnm.Print_Area" localSheetId="87">'5-9应交税费'!$A$2:$H$28</definedName>
    <definedName name="_xlnm.Print_Area" localSheetId="78">'5-流动负债汇总'!$A$2:$G$30</definedName>
    <definedName name="_xlnm.Print_Area" localSheetId="93">'6-1长期借款'!$A$2:$M$25</definedName>
    <definedName name="_xlnm.Print_Area" localSheetId="94">'6-2应付债券'!$A$2:$J$29</definedName>
    <definedName name="_xlnm.Print_Area" localSheetId="95">'6-3租赁负债'!$A$2:$J$29</definedName>
    <definedName name="_xlnm.Print_Area" localSheetId="96">'6-4长期应付款'!$A$2:$H$29</definedName>
    <definedName name="_xlnm.Print_Area" localSheetId="97">'6-5预计负债'!$A$2:$H$29</definedName>
    <definedName name="_xlnm.Print_Area" localSheetId="98">'6-6递延收益'!$A$2:$G$29</definedName>
    <definedName name="_xlnm.Print_Area" localSheetId="99">'6-7递延所得税负债'!$A$2:$G$29</definedName>
    <definedName name="_xlnm.Print_Area" localSheetId="100">'6-8其他非流动负债'!$A$2:$H$29</definedName>
    <definedName name="_xlnm.Print_Area" localSheetId="92">'6-非流动负债汇总'!$A$2:$G$29</definedName>
    <definedName name="_xlnm.Print_Area" localSheetId="9">'表3-1货币汇总表'!$A$2:$H$28</definedName>
    <definedName name="_xlnm.Print_Area" localSheetId="4">基本信息输入表!$A$2:$R$106</definedName>
    <definedName name="_xlnm.Print_Area" localSheetId="5">填表说明!$B$1:$B$192</definedName>
    <definedName name="_xlnm.Print_Area" localSheetId="6">资产负债表!$A$2:$F$41</definedName>
    <definedName name="_xlnm.Print_Titles" localSheetId="7">'2-分类汇总'!$2:$6</definedName>
    <definedName name="_xlnm.Print_Titles" localSheetId="36">'3-10合同资产'!$2:$7</definedName>
    <definedName name="_xlnm.Print_Titles" localSheetId="37">'3-11持有待售资产'!$2:$6</definedName>
    <definedName name="_xlnm.Print_Titles" localSheetId="10">'3-1-1现金'!$2:$6</definedName>
    <definedName name="_xlnm.Print_Titles" localSheetId="38">'3-12一年到期非流动资产'!$2:$6</definedName>
    <definedName name="_xlnm.Print_Titles" localSheetId="11">'3-1-2银行存款'!$2:$6</definedName>
    <definedName name="_xlnm.Print_Titles" localSheetId="12">'3-1-3其他货币资金'!$2:$6</definedName>
    <definedName name="_xlnm.Print_Titles" localSheetId="39">'3-13其他流动资产'!$2:$6</definedName>
    <definedName name="_xlnm.Print_Titles" localSheetId="14">'3-2-1交易性-股票'!$2:$6</definedName>
    <definedName name="_xlnm.Print_Titles" localSheetId="15">'3-2-2交易性-债券'!$2:$6</definedName>
    <definedName name="_xlnm.Print_Titles" localSheetId="16">'3-2-3交易性-基金'!$2:$6</definedName>
    <definedName name="_xlnm.Print_Titles" localSheetId="17">'3-3衍生金融资产'!$2:$6</definedName>
    <definedName name="_xlnm.Print_Titles" localSheetId="18">'3-4应收票据'!$2:$7</definedName>
    <definedName name="_xlnm.Print_Titles" localSheetId="19">'3-5应收账款'!$2:$7</definedName>
    <definedName name="_xlnm.Print_Titles" localSheetId="20">'3-6应收款项融资'!$2:$7</definedName>
    <definedName name="_xlnm.Print_Titles" localSheetId="21">'3-7预付款项'!$2:$7</definedName>
    <definedName name="_xlnm.Print_Titles" localSheetId="22">'3-8其他应收款'!$2:$7</definedName>
    <definedName name="_xlnm.Print_Titles" localSheetId="34">'3-9-11消耗性生物资产'!$2:$7</definedName>
    <definedName name="_xlnm.Print_Titles" localSheetId="35">'3-9-12工程施工'!$2:$7</definedName>
    <definedName name="_xlnm.Print_Titles" localSheetId="24">'3-9-1材料采购（在途物资）'!$2:$7</definedName>
    <definedName name="_xlnm.Print_Titles" localSheetId="25">'3-9-2原材料'!$2:$7</definedName>
    <definedName name="_xlnm.Print_Titles" localSheetId="26">'3-9-3在库周转材料'!$2:$7</definedName>
    <definedName name="_xlnm.Print_Titles" localSheetId="27">'3-9-4委托加工物资'!$2:$7</definedName>
    <definedName name="_xlnm.Print_Titles" localSheetId="28">'3-9-5产成品（库存商品）'!$2:$7</definedName>
    <definedName name="_xlnm.Print_Titles" localSheetId="29">'3-9-6在产品（自制半成品）'!$2:$7</definedName>
    <definedName name="_xlnm.Print_Titles" localSheetId="30">'3-9-7发出商品'!$2:$7</definedName>
    <definedName name="_xlnm.Print_Titles" localSheetId="31">'3-9-8在用周转材料'!$2:$7</definedName>
    <definedName name="_xlnm.Print_Titles" localSheetId="23">'3-9存货汇总'!$2:$6</definedName>
    <definedName name="_xlnm.Print_Titles" localSheetId="65">'4-10生产性生物资产'!$2:$7</definedName>
    <definedName name="_xlnm.Print_Titles" localSheetId="66">'4-11油气资产'!$2:$7</definedName>
    <definedName name="_xlnm.Print_Titles" localSheetId="67">'4-12使用权资产'!$2:$6</definedName>
    <definedName name="_xlnm.Print_Titles" localSheetId="69">'4-13-1无形-土地'!$2:$6</definedName>
    <definedName name="_xlnm.Print_Titles" localSheetId="70">'4-13-2无形-矿业权'!$2:$6</definedName>
    <definedName name="_xlnm.Print_Titles" localSheetId="71">'4-13-3无形-其他'!$2:$6</definedName>
    <definedName name="_xlnm.Print_Titles" localSheetId="68">'4-13无形资产汇总'!$2:$6</definedName>
    <definedName name="_xlnm.Print_Titles" localSheetId="74">'4-15商誉'!$2:$6</definedName>
    <definedName name="_xlnm.Print_Titles" localSheetId="75">'4-16长期待摊费用'!$2:$6</definedName>
    <definedName name="_xlnm.Print_Titles" localSheetId="76">'4-17递延所得税资产'!$2:$6</definedName>
    <definedName name="_xlnm.Print_Titles" localSheetId="77">'4-18其他非流动资产'!$2:$6</definedName>
    <definedName name="_xlnm.Print_Titles" localSheetId="41">'4-1债权投资'!$2:$7</definedName>
    <definedName name="_xlnm.Print_Titles" localSheetId="42">'4-2其他债权投资'!$2:$7</definedName>
    <definedName name="_xlnm.Print_Titles" localSheetId="43">'4-3长期应收'!$2:$7</definedName>
    <definedName name="_xlnm.Print_Titles" localSheetId="44">'4-4股权投资'!$2:$7</definedName>
    <definedName name="_xlnm.Print_Titles" localSheetId="45">'4-5其他权益工具投资'!$2:$7</definedName>
    <definedName name="_xlnm.Print_Titles" localSheetId="46">'4-6其他非流动金融资产'!$2:$7</definedName>
    <definedName name="_xlnm.Print_Titles" localSheetId="49">'4-7-2投资性房地产（公允计量）'!$2:$7</definedName>
    <definedName name="_xlnm.Print_Titles" localSheetId="50">'4-7-3投资性地产（成本计量）'!$2:$7</definedName>
    <definedName name="_xlnm.Print_Titles" localSheetId="47">'4-7投资性房地产汇总'!$2:$6</definedName>
    <definedName name="_xlnm.Print_Titles" localSheetId="52">'4-8-1房屋建筑物'!$2:$7</definedName>
    <definedName name="_xlnm.Print_Titles" localSheetId="53">'4-8-2构筑物'!$2:$7</definedName>
    <definedName name="_xlnm.Print_Titles" localSheetId="54">'4-8-3管道沟槽'!$2:$7</definedName>
    <definedName name="_xlnm.Print_Titles" localSheetId="55">'4-8-4井巷工程'!$2:$7</definedName>
    <definedName name="_xlnm.Print_Titles" localSheetId="56">'4-8-5机器设备'!$2:$7</definedName>
    <definedName name="_xlnm.Print_Titles" localSheetId="57">'4-8-6车辆'!$2:$7</definedName>
    <definedName name="_xlnm.Print_Titles" localSheetId="58">'4-8-7电子设备'!$2:$7</definedName>
    <definedName name="_xlnm.Print_Titles" localSheetId="59">'4-8-8土地'!$2:$7</definedName>
    <definedName name="_xlnm.Print_Titles" localSheetId="60">'4-8-9船舶'!$2:$7</definedName>
    <definedName name="_xlnm.Print_Titles" localSheetId="63">'4-9-2在建（设备）'!$2:$7</definedName>
    <definedName name="_xlnm.Print_Titles" localSheetId="64">'4-9-3在建（待摊投资）'!$2:$6</definedName>
    <definedName name="_xlnm.Print_Titles" localSheetId="61">'4-9在建工程汇总'!$2:$8</definedName>
    <definedName name="_xlnm.Print_Titles" localSheetId="40">'4-非流动资产汇总'!$2:$6</definedName>
    <definedName name="_xlnm.Print_Titles" localSheetId="88">'5-10其他应付款'!$2:$6</definedName>
    <definedName name="_xlnm.Print_Titles" localSheetId="89">'5-11持有待售负债'!$2:$6</definedName>
    <definedName name="_xlnm.Print_Titles" localSheetId="90">'5-12一年到期非流动负债'!$2:$6</definedName>
    <definedName name="_xlnm.Print_Titles" localSheetId="91">'5-13其他流动负债'!$2:$6</definedName>
    <definedName name="_xlnm.Print_Titles" localSheetId="79">'5-1短期借款'!$2:$6</definedName>
    <definedName name="_xlnm.Print_Titles" localSheetId="80">'5-2交易性金融负债'!$2:$6</definedName>
    <definedName name="_xlnm.Print_Titles" localSheetId="81">'5-3衍生金融负债'!$2:$6</definedName>
    <definedName name="_xlnm.Print_Titles" localSheetId="82">'5-4应付票据'!$2:$6</definedName>
    <definedName name="_xlnm.Print_Titles" localSheetId="83">'5-5应付账款'!$2:$6</definedName>
    <definedName name="_xlnm.Print_Titles" localSheetId="85">'5-7合同负债'!$2:$6</definedName>
    <definedName name="_xlnm.Print_Titles" localSheetId="86">'5-8职工薪酬'!$2:$6</definedName>
    <definedName name="_xlnm.Print_Titles" localSheetId="87">'5-9应交税费'!$2:$6</definedName>
    <definedName name="_xlnm.Print_Titles" localSheetId="78">'5-流动负债汇总'!$2:$6</definedName>
    <definedName name="_xlnm.Print_Titles" localSheetId="93">'6-1长期借款'!$2:$6</definedName>
    <definedName name="_xlnm.Print_Titles" localSheetId="94">'6-2应付债券'!$2:$6</definedName>
    <definedName name="_xlnm.Print_Titles" localSheetId="95">'6-3租赁负债'!$2:$6</definedName>
    <definedName name="_xlnm.Print_Titles" localSheetId="96">'6-4长期应付款'!$2:$6</definedName>
    <definedName name="_xlnm.Print_Titles" localSheetId="97">'6-5预计负债'!$2:$6</definedName>
    <definedName name="_xlnm.Print_Titles" localSheetId="98">'6-6递延收益'!$2:$6</definedName>
    <definedName name="_xlnm.Print_Titles" localSheetId="99">'6-7递延所得税负债'!$2:$6</definedName>
    <definedName name="_xlnm.Print_Titles" localSheetId="100">'6-8其他非流动负债'!$2:$6</definedName>
    <definedName name="_xlnm.Print_Titles" localSheetId="92">'6-非流动负债汇总'!$2:$6</definedName>
    <definedName name="。。。" hidden="1">1/EUReXToDEM</definedName>
    <definedName name="。。。。" hidden="1">1/EUReXToESP</definedName>
    <definedName name="\a">#REF!</definedName>
    <definedName name="\B">#REF!</definedName>
    <definedName name="\C">#REF!</definedName>
    <definedName name="\d">#REF!</definedName>
    <definedName name="\E">#REF!</definedName>
    <definedName name="\F">#REF!</definedName>
    <definedName name="\G">#REF!</definedName>
    <definedName name="\p">#REF!</definedName>
    <definedName name="\s">#REF!</definedName>
    <definedName name="\z">#REF!</definedName>
    <definedName name="_">#REF!</definedName>
    <definedName name="_.dbf">#REF!</definedName>
    <definedName name="_?">#REF!</definedName>
    <definedName name="_??????">#REF!</definedName>
    <definedName name="__?">#REF!</definedName>
    <definedName name="__??????">#REF!</definedName>
    <definedName name="___?">#REF!</definedName>
    <definedName name="___??????">#REF!</definedName>
    <definedName name="____?">#REF!</definedName>
    <definedName name="____??????">#REF!</definedName>
    <definedName name="_____?">#REF!</definedName>
    <definedName name="_____??????">#REF!</definedName>
    <definedName name="______?">#REF!</definedName>
    <definedName name="______??????">#REF!</definedName>
    <definedName name="_______?">#REF!</definedName>
    <definedName name="_______??????">#REF!</definedName>
    <definedName name="________?">#REF!</definedName>
    <definedName name="________??????">#REF!</definedName>
    <definedName name="_________?">#REF!</definedName>
    <definedName name="_________??????">#REF!</definedName>
    <definedName name="________________km1">#REF!</definedName>
    <definedName name="_______________km1">#REF!</definedName>
    <definedName name="_____________km1">#REF!</definedName>
    <definedName name="_____________pgz101">#REF!</definedName>
    <definedName name="_____________pgz102">#REF!</definedName>
    <definedName name="_____________pgz103">#REF!</definedName>
    <definedName name="_____________pgz104">#REF!</definedName>
    <definedName name="_____________pgz105">#REF!</definedName>
    <definedName name="_____________pgz106">#REF!</definedName>
    <definedName name="_____________pgz511">#REF!</definedName>
    <definedName name="_____________pgz512">#REF!</definedName>
    <definedName name="_____________pgz513">#REF!</definedName>
    <definedName name="_____________pgz521">#REF!</definedName>
    <definedName name="_____________pgz522">#REF!</definedName>
    <definedName name="_____________pgz523">#REF!</definedName>
    <definedName name="_____________pgz53">#REF!</definedName>
    <definedName name="_____________pgz541">#REF!</definedName>
    <definedName name="_____________pgz542">#REF!</definedName>
    <definedName name="_____________pgz55">#REF!</definedName>
    <definedName name="_____________pgz56">#REF!</definedName>
    <definedName name="_____________pgz61">#REF!</definedName>
    <definedName name="_____________pgz62">#REF!</definedName>
    <definedName name="_____________pgz71">#REF!</definedName>
    <definedName name="_____________pgz72">#REF!</definedName>
    <definedName name="_____________pgz81">#REF!</definedName>
    <definedName name="_____________pgz82">#REF!</definedName>
    <definedName name="_____________pgz91">#REF!</definedName>
    <definedName name="_____________pgz910">#REF!</definedName>
    <definedName name="_____________pgz911">#REF!</definedName>
    <definedName name="_____________pgz912">#REF!</definedName>
    <definedName name="_____________pgz913">#REF!</definedName>
    <definedName name="_____________pgz92">#REF!</definedName>
    <definedName name="_____________pgz95">#REF!</definedName>
    <definedName name="_____________pgz97">#REF!</definedName>
    <definedName name="_____________pgz98">#REF!</definedName>
    <definedName name="_____________yz511">#REF!</definedName>
    <definedName name="_____________yz512">#REF!</definedName>
    <definedName name="_____________yz513">#REF!</definedName>
    <definedName name="_____________yz521">#REF!</definedName>
    <definedName name="_____________yz522">#REF!</definedName>
    <definedName name="_____________yz523">#REF!</definedName>
    <definedName name="____________km1">#REF!</definedName>
    <definedName name="____________pgz101">#REF!</definedName>
    <definedName name="____________pgz102">#REF!</definedName>
    <definedName name="____________pgz103">#REF!</definedName>
    <definedName name="____________pgz104">#REF!</definedName>
    <definedName name="____________pgz105">#REF!</definedName>
    <definedName name="____________pgz106">#REF!</definedName>
    <definedName name="____________pgz511">#REF!</definedName>
    <definedName name="____________pgz512">#REF!</definedName>
    <definedName name="____________pgz513">#REF!</definedName>
    <definedName name="____________pgz521">#REF!</definedName>
    <definedName name="____________pgz522">#REF!</definedName>
    <definedName name="____________pgz523">#REF!</definedName>
    <definedName name="____________pgz53">#REF!</definedName>
    <definedName name="____________pgz541">#REF!</definedName>
    <definedName name="____________pgz542">#REF!</definedName>
    <definedName name="____________pgz55">#REF!</definedName>
    <definedName name="____________pgz56">#REF!</definedName>
    <definedName name="____________pgz61">#REF!</definedName>
    <definedName name="____________pgz62">#REF!</definedName>
    <definedName name="____________pgz71">#REF!</definedName>
    <definedName name="____________pgz72">#REF!</definedName>
    <definedName name="____________pgz81">#REF!</definedName>
    <definedName name="____________pgz82">#REF!</definedName>
    <definedName name="____________pgz91">#REF!</definedName>
    <definedName name="____________pgz910">#REF!</definedName>
    <definedName name="____________pgz911">#REF!</definedName>
    <definedName name="____________pgz912">#REF!</definedName>
    <definedName name="____________pgz913">#REF!</definedName>
    <definedName name="____________pgz92">#REF!</definedName>
    <definedName name="____________pgz95">#REF!</definedName>
    <definedName name="____________pgz97">#REF!</definedName>
    <definedName name="____________pgz98">#REF!</definedName>
    <definedName name="____________yz511">#REF!</definedName>
    <definedName name="____________yz512">#REF!</definedName>
    <definedName name="____________yz513">#REF!</definedName>
    <definedName name="____________yz521">#REF!</definedName>
    <definedName name="____________yz522">#REF!</definedName>
    <definedName name="____________yz523">#REF!</definedName>
    <definedName name="___________km1">#REF!</definedName>
    <definedName name="___________pgz101">#REF!</definedName>
    <definedName name="___________pgz102">#REF!</definedName>
    <definedName name="___________pgz103">#REF!</definedName>
    <definedName name="___________pgz104">#REF!</definedName>
    <definedName name="___________pgz105">#REF!</definedName>
    <definedName name="___________pgz106">#REF!</definedName>
    <definedName name="___________pgz511">#REF!</definedName>
    <definedName name="___________pgz512">#REF!</definedName>
    <definedName name="___________pgz513">#REF!</definedName>
    <definedName name="___________pgz521">#REF!</definedName>
    <definedName name="___________pgz522">#REF!</definedName>
    <definedName name="___________pgz523">#REF!</definedName>
    <definedName name="___________pgz53">#REF!</definedName>
    <definedName name="___________pgz541">#REF!</definedName>
    <definedName name="___________pgz542">#REF!</definedName>
    <definedName name="___________pgz55">#REF!</definedName>
    <definedName name="___________pgz56">#REF!</definedName>
    <definedName name="___________pgz61">#REF!</definedName>
    <definedName name="___________pgz62">#REF!</definedName>
    <definedName name="___________pgz71">#REF!</definedName>
    <definedName name="___________pgz72">#REF!</definedName>
    <definedName name="___________pgz81">#REF!</definedName>
    <definedName name="___________pgz82">#REF!</definedName>
    <definedName name="___________pgz91">#REF!</definedName>
    <definedName name="___________pgz910">#REF!</definedName>
    <definedName name="___________pgz911">#REF!</definedName>
    <definedName name="___________pgz912">#REF!</definedName>
    <definedName name="___________pgz913">#REF!</definedName>
    <definedName name="___________pgz92">#REF!</definedName>
    <definedName name="___________pgz95">#REF!</definedName>
    <definedName name="___________pgz97">#REF!</definedName>
    <definedName name="___________pgz98">#REF!</definedName>
    <definedName name="___________yz511">#REF!</definedName>
    <definedName name="___________yz512">#REF!</definedName>
    <definedName name="___________yz513">#REF!</definedName>
    <definedName name="___________yz521">#REF!</definedName>
    <definedName name="___________yz522">#REF!</definedName>
    <definedName name="___________yz523">#REF!</definedName>
    <definedName name="__________km1">#REF!</definedName>
    <definedName name="__________pgz101">#REF!</definedName>
    <definedName name="__________pgz102">#REF!</definedName>
    <definedName name="__________pgz103">#REF!</definedName>
    <definedName name="__________pgz104">#REF!</definedName>
    <definedName name="__________pgz105">#REF!</definedName>
    <definedName name="__________pgz106">#REF!</definedName>
    <definedName name="__________pgz511">#REF!</definedName>
    <definedName name="__________pgz512">#REF!</definedName>
    <definedName name="__________pgz513">#REF!</definedName>
    <definedName name="__________pgz521">#REF!</definedName>
    <definedName name="__________pgz522">#REF!</definedName>
    <definedName name="__________pgz523">#REF!</definedName>
    <definedName name="__________pgz53">#REF!</definedName>
    <definedName name="__________pgz541">#REF!</definedName>
    <definedName name="__________pgz542">#REF!</definedName>
    <definedName name="__________pgz55">#REF!</definedName>
    <definedName name="__________pgz56">#REF!</definedName>
    <definedName name="__________pgz61">#REF!</definedName>
    <definedName name="__________pgz62">#REF!</definedName>
    <definedName name="__________pgz71">#REF!</definedName>
    <definedName name="__________pgz72">#REF!</definedName>
    <definedName name="__________pgz81">#REF!</definedName>
    <definedName name="__________pgz82">#REF!</definedName>
    <definedName name="__________pgz91">#REF!</definedName>
    <definedName name="__________pgz910">#REF!</definedName>
    <definedName name="__________pgz911">#REF!</definedName>
    <definedName name="__________pgz912">#REF!</definedName>
    <definedName name="__________pgz913">#REF!</definedName>
    <definedName name="__________pgz92">#REF!</definedName>
    <definedName name="__________pgz95">#REF!</definedName>
    <definedName name="__________pgz97">#REF!</definedName>
    <definedName name="__________pgz98">#REF!</definedName>
    <definedName name="__________yz511">#REF!</definedName>
    <definedName name="__________yz512">#REF!</definedName>
    <definedName name="__________yz513">#REF!</definedName>
    <definedName name="__________yz521">#REF!</definedName>
    <definedName name="__________yz522">#REF!</definedName>
    <definedName name="__________yz523">#REF!</definedName>
    <definedName name="_________km1">#REF!</definedName>
    <definedName name="_________pgz101">#REF!</definedName>
    <definedName name="_________pgz102">#REF!</definedName>
    <definedName name="_________pgz103">#REF!</definedName>
    <definedName name="_________pgz104">#REF!</definedName>
    <definedName name="_________pgz105">#REF!</definedName>
    <definedName name="_________pgz106">#REF!</definedName>
    <definedName name="_________pgz511">#REF!</definedName>
    <definedName name="_________pgz512">#REF!</definedName>
    <definedName name="_________pgz513">#REF!</definedName>
    <definedName name="_________pgz521">#REF!</definedName>
    <definedName name="_________pgz522">#REF!</definedName>
    <definedName name="_________pgz523">#REF!</definedName>
    <definedName name="_________pgz53">#REF!</definedName>
    <definedName name="_________pgz541">#REF!</definedName>
    <definedName name="_________pgz542">#REF!</definedName>
    <definedName name="_________pgz55">#REF!</definedName>
    <definedName name="_________pgz56">#REF!</definedName>
    <definedName name="_________pgz61">#REF!</definedName>
    <definedName name="_________pgz62">#REF!</definedName>
    <definedName name="_________pgz71">#REF!</definedName>
    <definedName name="_________pgz72">#REF!</definedName>
    <definedName name="_________pgz81">#REF!</definedName>
    <definedName name="_________pgz82">#REF!</definedName>
    <definedName name="_________pgz91">#REF!</definedName>
    <definedName name="_________pgz910">#REF!</definedName>
    <definedName name="_________pgz911">#REF!</definedName>
    <definedName name="_________pgz912">#REF!</definedName>
    <definedName name="_________pgz913">#REF!</definedName>
    <definedName name="_________pgz92">#REF!</definedName>
    <definedName name="_________pgz95">#REF!</definedName>
    <definedName name="_________pgz97">#REF!</definedName>
    <definedName name="_________pgz98">#REF!</definedName>
    <definedName name="_________yz511">#REF!</definedName>
    <definedName name="_________yz512">#REF!</definedName>
    <definedName name="_________yz513">#REF!</definedName>
    <definedName name="_________yz521">#REF!</definedName>
    <definedName name="_________yz522">#REF!</definedName>
    <definedName name="_________yz523">#REF!</definedName>
    <definedName name="________1">#REF!</definedName>
    <definedName name="________km1">#REF!</definedName>
    <definedName name="________pgz101">#REF!</definedName>
    <definedName name="________pgz102">#REF!</definedName>
    <definedName name="________pgz103">#REF!</definedName>
    <definedName name="________pgz104">#REF!</definedName>
    <definedName name="________pgz105">#REF!</definedName>
    <definedName name="________pgz106">#REF!</definedName>
    <definedName name="________pgz511">#REF!</definedName>
    <definedName name="________pgz512">#REF!</definedName>
    <definedName name="________pgz513">#REF!</definedName>
    <definedName name="________pgz521">#REF!</definedName>
    <definedName name="________pgz522">#REF!</definedName>
    <definedName name="________pgz523">#REF!</definedName>
    <definedName name="________pgz53">#REF!</definedName>
    <definedName name="________pgz541">#REF!</definedName>
    <definedName name="________pgz542">#REF!</definedName>
    <definedName name="________pgz55">#REF!</definedName>
    <definedName name="________pgz56">#REF!</definedName>
    <definedName name="________pgz61">#REF!</definedName>
    <definedName name="________pgz62">#REF!</definedName>
    <definedName name="________pgz71">#REF!</definedName>
    <definedName name="________pgz72">#REF!</definedName>
    <definedName name="________pgz81">#REF!</definedName>
    <definedName name="________pgz82">#REF!</definedName>
    <definedName name="________pgz91">#REF!</definedName>
    <definedName name="________pgz910">#REF!</definedName>
    <definedName name="________pgz911">#REF!</definedName>
    <definedName name="________pgz912">#REF!</definedName>
    <definedName name="________pgz913">#REF!</definedName>
    <definedName name="________pgz92">#REF!</definedName>
    <definedName name="________pgz95">#REF!</definedName>
    <definedName name="________pgz97">#REF!</definedName>
    <definedName name="________pgz98">#REF!</definedName>
    <definedName name="________yz511">#REF!</definedName>
    <definedName name="________yz512">#REF!</definedName>
    <definedName name="________yz513">#REF!</definedName>
    <definedName name="________yz521">#REF!</definedName>
    <definedName name="________yz522">#REF!</definedName>
    <definedName name="________yz523">#REF!</definedName>
    <definedName name="_______1">#REF!</definedName>
    <definedName name="_______km1">#REF!</definedName>
    <definedName name="_______pgz101">#REF!</definedName>
    <definedName name="_______pgz102">#REF!</definedName>
    <definedName name="_______pgz103">#REF!</definedName>
    <definedName name="_______pgz104">#REF!</definedName>
    <definedName name="_______pgz105">#REF!</definedName>
    <definedName name="_______pgz106">#REF!</definedName>
    <definedName name="_______pgz511">#REF!</definedName>
    <definedName name="_______pgz512">#REF!</definedName>
    <definedName name="_______pgz513">#REF!</definedName>
    <definedName name="_______pgz521">#REF!</definedName>
    <definedName name="_______pgz522">#REF!</definedName>
    <definedName name="_______pgz523">#REF!</definedName>
    <definedName name="_______pgz53">#REF!</definedName>
    <definedName name="_______pgz541">#REF!</definedName>
    <definedName name="_______pgz542">#REF!</definedName>
    <definedName name="_______pgz55">#REF!</definedName>
    <definedName name="_______pgz56">#REF!</definedName>
    <definedName name="_______pgz61">#REF!</definedName>
    <definedName name="_______pgz62">#REF!</definedName>
    <definedName name="_______pgz71">#REF!</definedName>
    <definedName name="_______pgz72">#REF!</definedName>
    <definedName name="_______pgz81">#REF!</definedName>
    <definedName name="_______pgz82">#REF!</definedName>
    <definedName name="_______pgz91">#REF!</definedName>
    <definedName name="_______pgz910">#REF!</definedName>
    <definedName name="_______pgz911">#REF!</definedName>
    <definedName name="_______pgz912">#REF!</definedName>
    <definedName name="_______pgz913">#REF!</definedName>
    <definedName name="_______pgz92">#REF!</definedName>
    <definedName name="_______pgz95">#REF!</definedName>
    <definedName name="_______pgz97">#REF!</definedName>
    <definedName name="_______pgz98">#REF!</definedName>
    <definedName name="_______we23">#REF!</definedName>
    <definedName name="_______yz511">#REF!</definedName>
    <definedName name="_______yz512">#REF!</definedName>
    <definedName name="_______yz513">#REF!</definedName>
    <definedName name="_______yz521">#REF!</definedName>
    <definedName name="_______yz522">#REF!</definedName>
    <definedName name="_______yz523">#REF!</definedName>
    <definedName name="______1">#REF!</definedName>
    <definedName name="______km1">#REF!</definedName>
    <definedName name="______pgz101">#REF!</definedName>
    <definedName name="______pgz102">#REF!</definedName>
    <definedName name="______pgz103">#REF!</definedName>
    <definedName name="______pgz104">#REF!</definedName>
    <definedName name="______pgz105">#REF!</definedName>
    <definedName name="______pgz106">#REF!</definedName>
    <definedName name="______pgz511">#REF!</definedName>
    <definedName name="______pgz512">#REF!</definedName>
    <definedName name="______pgz513">#REF!</definedName>
    <definedName name="______pgz521">#REF!</definedName>
    <definedName name="______pgz522">#REF!</definedName>
    <definedName name="______pgz523">#REF!</definedName>
    <definedName name="______pgz53">#REF!</definedName>
    <definedName name="______pgz541">#REF!</definedName>
    <definedName name="______pgz542">#REF!</definedName>
    <definedName name="______pgz55">#REF!</definedName>
    <definedName name="______pgz56">#REF!</definedName>
    <definedName name="______pgz61">#REF!</definedName>
    <definedName name="______pgz62">#REF!</definedName>
    <definedName name="______pgz71">#REF!</definedName>
    <definedName name="______pgz72">#REF!</definedName>
    <definedName name="______pgz81">#REF!</definedName>
    <definedName name="______pgz82">#REF!</definedName>
    <definedName name="______pgz91">#REF!</definedName>
    <definedName name="______pgz910">#REF!</definedName>
    <definedName name="______pgz911">#REF!</definedName>
    <definedName name="______pgz912">#REF!</definedName>
    <definedName name="______pgz913">#REF!</definedName>
    <definedName name="______pgz92">#REF!</definedName>
    <definedName name="______pgz95">#REF!</definedName>
    <definedName name="______pgz97">#REF!</definedName>
    <definedName name="______pgz98">#REF!</definedName>
    <definedName name="______we23">#REF!</definedName>
    <definedName name="______yz511">#REF!</definedName>
    <definedName name="______yz512">#REF!</definedName>
    <definedName name="______yz513">#REF!</definedName>
    <definedName name="______yz521">#REF!</definedName>
    <definedName name="______yz522">#REF!</definedName>
    <definedName name="______yz523">#REF!</definedName>
    <definedName name="_____1">#REF!</definedName>
    <definedName name="_____BSP2">#REF!</definedName>
    <definedName name="_____km1">#REF!</definedName>
    <definedName name="_____pgz101" localSheetId="72">#REF!</definedName>
    <definedName name="_____pgz102" localSheetId="72">#REF!</definedName>
    <definedName name="_____pgz103" localSheetId="72">#REF!</definedName>
    <definedName name="_____pgz104" localSheetId="72">#REF!</definedName>
    <definedName name="_____pgz105" localSheetId="72">#REF!</definedName>
    <definedName name="_____pgz106" localSheetId="72">#REF!</definedName>
    <definedName name="_____pgz511" localSheetId="72">#REF!</definedName>
    <definedName name="_____pgz512" localSheetId="72">#REF!</definedName>
    <definedName name="_____pgz513" localSheetId="72">#REF!</definedName>
    <definedName name="_____pgz521" localSheetId="72">#REF!</definedName>
    <definedName name="_____pgz522" localSheetId="72">#REF!</definedName>
    <definedName name="_____pgz523" localSheetId="72">#REF!</definedName>
    <definedName name="_____pgz53" localSheetId="72">#REF!</definedName>
    <definedName name="_____pgz541" localSheetId="72">#REF!</definedName>
    <definedName name="_____pgz542" localSheetId="72">#REF!</definedName>
    <definedName name="_____pgz55" localSheetId="72">#REF!</definedName>
    <definedName name="_____pgz56" localSheetId="72">#REF!</definedName>
    <definedName name="_____pgz61" localSheetId="72">#REF!</definedName>
    <definedName name="_____pgz62" localSheetId="72">#REF!</definedName>
    <definedName name="_____pgz71" localSheetId="72">#REF!</definedName>
    <definedName name="_____pgz72" localSheetId="72">#REF!</definedName>
    <definedName name="_____pgz81" localSheetId="72">#REF!</definedName>
    <definedName name="_____pgz82" localSheetId="72">#REF!</definedName>
    <definedName name="_____pgz91" localSheetId="72">#REF!</definedName>
    <definedName name="_____pgz910" localSheetId="72">#REF!</definedName>
    <definedName name="_____pgz911" localSheetId="72">#REF!</definedName>
    <definedName name="_____pgz912" localSheetId="72">#REF!</definedName>
    <definedName name="_____pgz913" localSheetId="72">#REF!</definedName>
    <definedName name="_____pgz92" localSheetId="72">#REF!</definedName>
    <definedName name="_____pgz95" localSheetId="72">#REF!</definedName>
    <definedName name="_____pgz97" localSheetId="72">#REF!</definedName>
    <definedName name="_____pgz98" localSheetId="72">#REF!</definedName>
    <definedName name="_____we23">#REF!</definedName>
    <definedName name="_____YS1">#REF!</definedName>
    <definedName name="_____YS2">#REF!</definedName>
    <definedName name="_____yz511" localSheetId="72">#REF!</definedName>
    <definedName name="_____yz512" localSheetId="72">#REF!</definedName>
    <definedName name="_____yz513" localSheetId="72">#REF!</definedName>
    <definedName name="_____yz521" localSheetId="72">#REF!</definedName>
    <definedName name="_____yz522" localSheetId="72">#REF!</definedName>
    <definedName name="_____yz523" localSheetId="72">#REF!</definedName>
    <definedName name="____1">#REF!</definedName>
    <definedName name="____BSP2">#REF!</definedName>
    <definedName name="____km1">#REF!</definedName>
    <definedName name="____pgz101" localSheetId="72">#REF!</definedName>
    <definedName name="____pgz102" localSheetId="72">#REF!</definedName>
    <definedName name="____pgz103" localSheetId="72">#REF!</definedName>
    <definedName name="____pgz104" localSheetId="72">#REF!</definedName>
    <definedName name="____pgz105" localSheetId="72">#REF!</definedName>
    <definedName name="____pgz106" localSheetId="72">#REF!</definedName>
    <definedName name="____pgz511" localSheetId="72">#REF!</definedName>
    <definedName name="____pgz512" localSheetId="72">#REF!</definedName>
    <definedName name="____pgz513" localSheetId="72">#REF!</definedName>
    <definedName name="____pgz521" localSheetId="72">#REF!</definedName>
    <definedName name="____pgz522" localSheetId="72">#REF!</definedName>
    <definedName name="____pgz523" localSheetId="72">#REF!</definedName>
    <definedName name="____pgz53" localSheetId="72">#REF!</definedName>
    <definedName name="____pgz541" localSheetId="72">#REF!</definedName>
    <definedName name="____pgz542" localSheetId="72">#REF!</definedName>
    <definedName name="____pgz55" localSheetId="72">#REF!</definedName>
    <definedName name="____pgz56" localSheetId="72">#REF!</definedName>
    <definedName name="____pgz61" localSheetId="72">#REF!</definedName>
    <definedName name="____pgz62" localSheetId="72">#REF!</definedName>
    <definedName name="____pgz71" localSheetId="72">#REF!</definedName>
    <definedName name="____pgz72" localSheetId="72">#REF!</definedName>
    <definedName name="____pgz81" localSheetId="72">#REF!</definedName>
    <definedName name="____pgz82" localSheetId="72">#REF!</definedName>
    <definedName name="____pgz91" localSheetId="72">#REF!</definedName>
    <definedName name="____pgz910" localSheetId="72">#REF!</definedName>
    <definedName name="____pgz911" localSheetId="72">#REF!</definedName>
    <definedName name="____pgz912" localSheetId="72">#REF!</definedName>
    <definedName name="____pgz913" localSheetId="72">#REF!</definedName>
    <definedName name="____pgz92" localSheetId="72">#REF!</definedName>
    <definedName name="____pgz95" localSheetId="72">#REF!</definedName>
    <definedName name="____pgz97" localSheetId="72">#REF!</definedName>
    <definedName name="____pgz98" localSheetId="72">#REF!</definedName>
    <definedName name="____we23">#REF!</definedName>
    <definedName name="____yz511" localSheetId="72">#REF!</definedName>
    <definedName name="____yz512" localSheetId="72">#REF!</definedName>
    <definedName name="____yz513" localSheetId="72">#REF!</definedName>
    <definedName name="____yz521" localSheetId="72">#REF!</definedName>
    <definedName name="____yz522" localSheetId="72">#REF!</definedName>
    <definedName name="____yz523" localSheetId="72">#REF!</definedName>
    <definedName name="___1">#REF!</definedName>
    <definedName name="___BSP2">#REF!</definedName>
    <definedName name="___km1">#REF!</definedName>
    <definedName name="___pgz101" localSheetId="72">#REF!</definedName>
    <definedName name="___pgz102" localSheetId="72">#REF!</definedName>
    <definedName name="___pgz103" localSheetId="72">#REF!</definedName>
    <definedName name="___pgz104" localSheetId="72">#REF!</definedName>
    <definedName name="___pgz105" localSheetId="72">#REF!</definedName>
    <definedName name="___pgz106" localSheetId="72">#REF!</definedName>
    <definedName name="___pgz511" localSheetId="72">#REF!</definedName>
    <definedName name="___pgz512" localSheetId="72">#REF!</definedName>
    <definedName name="___pgz513" localSheetId="72">#REF!</definedName>
    <definedName name="___pgz521" localSheetId="72">#REF!</definedName>
    <definedName name="___pgz522" localSheetId="72">#REF!</definedName>
    <definedName name="___pgz523" localSheetId="72">#REF!</definedName>
    <definedName name="___pgz53" localSheetId="72">#REF!</definedName>
    <definedName name="___pgz541" localSheetId="72">#REF!</definedName>
    <definedName name="___pgz542" localSheetId="72">#REF!</definedName>
    <definedName name="___pgz55" localSheetId="72">#REF!</definedName>
    <definedName name="___pgz56" localSheetId="72">#REF!</definedName>
    <definedName name="___pgz61" localSheetId="72">#REF!</definedName>
    <definedName name="___pgz62" localSheetId="72">#REF!</definedName>
    <definedName name="___pgz71" localSheetId="72">#REF!</definedName>
    <definedName name="___pgz72" localSheetId="72">#REF!</definedName>
    <definedName name="___pgz81" localSheetId="72">#REF!</definedName>
    <definedName name="___pgz82" localSheetId="72">#REF!</definedName>
    <definedName name="___pgz91" localSheetId="72">#REF!</definedName>
    <definedName name="___pgz910" localSheetId="72">#REF!</definedName>
    <definedName name="___pgz911" localSheetId="72">#REF!</definedName>
    <definedName name="___pgz912" localSheetId="72">#REF!</definedName>
    <definedName name="___pgz913" localSheetId="72">#REF!</definedName>
    <definedName name="___pgz92" localSheetId="72">#REF!</definedName>
    <definedName name="___pgz95" localSheetId="72">#REF!</definedName>
    <definedName name="___pgz97" localSheetId="72">#REF!</definedName>
    <definedName name="___pgz98" localSheetId="72">#REF!</definedName>
    <definedName name="___we23">#REF!</definedName>
    <definedName name="___xlfn.RTD" hidden="1">#NAME?</definedName>
    <definedName name="___YS2">#REF!</definedName>
    <definedName name="___yz511" localSheetId="72">#REF!</definedName>
    <definedName name="___yz512" localSheetId="72">#REF!</definedName>
    <definedName name="___yz513" localSheetId="72">#REF!</definedName>
    <definedName name="___yz521" localSheetId="72">#REF!</definedName>
    <definedName name="___yz522" localSheetId="72">#REF!</definedName>
    <definedName name="___yz523" localSheetId="72">#REF!</definedName>
    <definedName name="__1">#REF!</definedName>
    <definedName name="__1_?">#REF!</definedName>
    <definedName name="__1__123Graph_AChart_1A" hidden="1">#REF!</definedName>
    <definedName name="__123Graph_ANETPROFIT2" hidden="1">#REF!</definedName>
    <definedName name="__123Graph_APROJECT" hidden="1">#REF!</definedName>
    <definedName name="__123Graph_LBL_ANETPROFIT2" hidden="1">#REF!</definedName>
    <definedName name="__123Graph_LBL_APROJECT" hidden="1">#REF!</definedName>
    <definedName name="__2_??????">#REF!</definedName>
    <definedName name="__2__123Graph_ACHART_29" hidden="1">#REF!</definedName>
    <definedName name="__3__123Graph_AChart_58B" hidden="1">#REF!</definedName>
    <definedName name="__4__123Graph_BChart_1A" hidden="1">#REF!</definedName>
    <definedName name="__5__123Graph_BCHART_29" hidden="1">#REF!</definedName>
    <definedName name="__6__123Graph_BCHART_5" hidden="1">#REF!</definedName>
    <definedName name="__7__123Graph_BChart_58B" hidden="1">#REF!</definedName>
    <definedName name="__8__123Graph_XChart_1A" hidden="1">#REF!</definedName>
    <definedName name="__9__123Graph_XChart_58B" hidden="1">#REF!</definedName>
    <definedName name="__a1" hidden="1">{#N/A,#N/A,FALSE,"Virgin Flightdeck"}</definedName>
    <definedName name="__a1_1" hidden="1">{#N/A,#N/A,FALSE,"Virgin Flightdeck"}</definedName>
    <definedName name="__a1_2" hidden="1">{#N/A,#N/A,FALSE,"Virgin Flightdeck"}</definedName>
    <definedName name="__a1_3" hidden="1">{#N/A,#N/A,FALSE,"Virgin Flightdeck"}</definedName>
    <definedName name="__a1_4" hidden="1">{#N/A,#N/A,FALSE,"Virgin Flightdeck"}</definedName>
    <definedName name="__BSP2">#REF!</definedName>
    <definedName name="__BU4" hidden="1">{"Page 1",#N/A,TRUE,"Sheet1";"Page 2",#N/A,TRUE,"Sheet1"}</definedName>
    <definedName name="__BU4_1" hidden="1">{"Page 1",#N/A,TRUE,"Sheet1";"Page 2",#N/A,TRUE,"Sheet1"}</definedName>
    <definedName name="__BU4_2" hidden="1">{"Page 1",#N/A,TRUE,"Sheet1";"Page 2",#N/A,TRUE,"Sheet1"}</definedName>
    <definedName name="__BU4_3" hidden="1">{"Page 1",#N/A,TRUE,"Sheet1";"Page 2",#N/A,TRUE,"Sheet1"}</definedName>
    <definedName name="__BU4_4" hidden="1">{"Page 1",#N/A,TRUE,"Sheet1";"Page 2",#N/A,TRUE,"Sheet1"}</definedName>
    <definedName name="__FDS_HYPERLINK_TOGGLE_STATE__" hidden="1">"ON"</definedName>
    <definedName name="__GR3" hidden="1">{"Informes",#N/A,FALSE,"CA";"Informes",#N/A,FALSE,"CN";"Informes",#N/A,FALSE,"INVERSIONES";"Informes",#N/A,FALSE,"CN Oficial";"Informes",#N/A,FALSE,"CA Oficial";"Informes",#N/A,FALSE,"Res Datos Areas"}</definedName>
    <definedName name="__GR3_1" hidden="1">{"Informes",#N/A,FALSE,"CA";"Informes",#N/A,FALSE,"CN";"Informes",#N/A,FALSE,"INVERSIONES";"Informes",#N/A,FALSE,"CN Oficial";"Informes",#N/A,FALSE,"CA Oficial";"Informes",#N/A,FALSE,"Res Datos Areas"}</definedName>
    <definedName name="__GR3_2" hidden="1">{"Informes",#N/A,FALSE,"CA";"Informes",#N/A,FALSE,"CN";"Informes",#N/A,FALSE,"INVERSIONES";"Informes",#N/A,FALSE,"CN Oficial";"Informes",#N/A,FALSE,"CA Oficial";"Informes",#N/A,FALSE,"Res Datos Areas"}</definedName>
    <definedName name="__GR3_3" hidden="1">{"Informes",#N/A,FALSE,"CA";"Informes",#N/A,FALSE,"CN";"Informes",#N/A,FALSE,"INVERSIONES";"Informes",#N/A,FALSE,"CN Oficial";"Informes",#N/A,FALSE,"CA Oficial";"Informes",#N/A,FALSE,"Res Datos Areas"}</definedName>
    <definedName name="__GR3_4" hidden="1">{"Informes",#N/A,FALSE,"CA";"Informes",#N/A,FALSE,"CN";"Informes",#N/A,FALSE,"INVERSIONES";"Informes",#N/A,FALSE,"CN Oficial";"Informes",#N/A,FALSE,"CA Oficial";"Informes",#N/A,FALSE,"Res Datos Areas"}</definedName>
    <definedName name="__IntlFixup" hidden="1">TRUE</definedName>
    <definedName name="__km1">#REF!</definedName>
    <definedName name="__pgz101" localSheetId="72">#REF!</definedName>
    <definedName name="__pgz102" localSheetId="72">#REF!</definedName>
    <definedName name="__pgz103" localSheetId="72">#REF!</definedName>
    <definedName name="__pgz104" localSheetId="72">#REF!</definedName>
    <definedName name="__pgz105" localSheetId="72">#REF!</definedName>
    <definedName name="__pgz106" localSheetId="72">#REF!</definedName>
    <definedName name="__pgz511" localSheetId="72">#REF!</definedName>
    <definedName name="__pgz512" localSheetId="72">#REF!</definedName>
    <definedName name="__pgz513" localSheetId="72">#REF!</definedName>
    <definedName name="__pgz521" localSheetId="72">#REF!</definedName>
    <definedName name="__pgz522" localSheetId="72">#REF!</definedName>
    <definedName name="__pgz523" localSheetId="72">#REF!</definedName>
    <definedName name="__pgz53" localSheetId="72">#REF!</definedName>
    <definedName name="__pgz541" localSheetId="72">#REF!</definedName>
    <definedName name="__pgz542" localSheetId="72">#REF!</definedName>
    <definedName name="__pgz55" localSheetId="72">#REF!</definedName>
    <definedName name="__pgz56" localSheetId="72">#REF!</definedName>
    <definedName name="__pgz61" localSheetId="72">#REF!</definedName>
    <definedName name="__pgz62" localSheetId="72">#REF!</definedName>
    <definedName name="__pgz71" localSheetId="72">#REF!</definedName>
    <definedName name="__pgz72" localSheetId="72">#REF!</definedName>
    <definedName name="__pgz81" localSheetId="72">#REF!</definedName>
    <definedName name="__pgz82" localSheetId="72">#REF!</definedName>
    <definedName name="__pgz91" localSheetId="72">#REF!</definedName>
    <definedName name="__pgz910" localSheetId="72">#REF!</definedName>
    <definedName name="__pgz911" localSheetId="72">#REF!</definedName>
    <definedName name="__pgz912" localSheetId="72">#REF!</definedName>
    <definedName name="__pgz913" localSheetId="72">#REF!</definedName>
    <definedName name="__pgz92" localSheetId="72">#REF!</definedName>
    <definedName name="__pgz95" localSheetId="72">#REF!</definedName>
    <definedName name="__pgz97" localSheetId="72">#REF!</definedName>
    <definedName name="__pgz98" localSheetId="72">#REF!</definedName>
    <definedName name="__we23">#REF!</definedName>
    <definedName name="__xlfn.RTD" hidden="1">#NAME?</definedName>
    <definedName name="__YE1" localSheetId="72">#REF!</definedName>
    <definedName name="__YS1">#REF!</definedName>
    <definedName name="__yz511" localSheetId="72">#REF!</definedName>
    <definedName name="__yz512" localSheetId="72">#REF!</definedName>
    <definedName name="__yz513" localSheetId="72">#REF!</definedName>
    <definedName name="__yz521" localSheetId="72">#REF!</definedName>
    <definedName name="__yz522" localSheetId="72">#REF!</definedName>
    <definedName name="__yz523" localSheetId="72">#REF!</definedName>
    <definedName name="_002" localSheetId="72">#REF!</definedName>
    <definedName name="_002年12月">#REF!</definedName>
    <definedName name="_00510">#REF!</definedName>
    <definedName name="_005101">#REF!</definedName>
    <definedName name="_009">#REF!</definedName>
    <definedName name="_1">#REF!</definedName>
    <definedName name="_1_?">#REF!</definedName>
    <definedName name="_1__123Graph_AChart_1A" hidden="1">#N/A</definedName>
    <definedName name="_1_003_周合计销售纪录详细列表">#REF!</definedName>
    <definedName name="_1_0Deprec_P">#REF!</definedName>
    <definedName name="_11">#REF!</definedName>
    <definedName name="_13">#REF!</definedName>
    <definedName name="_16a3_" hidden="1">{#N/A,#N/A,FALSE,"Virgin Flightdeck"}</definedName>
    <definedName name="_2">#REF!</definedName>
    <definedName name="_2_?">#REF!</definedName>
    <definedName name="_2_??????">#REF!</definedName>
    <definedName name="_2__123Graph_ACHART_29" hidden="1">#REF!</definedName>
    <definedName name="_2003_6_25">#REF!</definedName>
    <definedName name="_22222">#REF!</definedName>
    <definedName name="_23">#REF!</definedName>
    <definedName name="_24b2_" hidden="1">{#N/A,#N/A,FALSE,"Virgin Flightdeck"}</definedName>
    <definedName name="_3__123Graph_AChart_58B" hidden="1">#N/A</definedName>
    <definedName name="_3_06年">#REF!</definedName>
    <definedName name="_3_1">#REF!</definedName>
    <definedName name="_30t_h沥青混合料拌和设备">#REF!</definedName>
    <definedName name="_32b3_" hidden="1">{#N/A,#N/A,FALSE,"Virgin Flightdeck"}</definedName>
    <definedName name="_4_?">#REF!</definedName>
    <definedName name="_4_??????">#REF!</definedName>
    <definedName name="_4__123Graph_BChart_1A" hidden="1">#N/A</definedName>
    <definedName name="_4_1">#REF!</definedName>
    <definedName name="_40h2_" hidden="1">{#N/A,#N/A,FALSE,"Virgin Flightdeck"}</definedName>
    <definedName name="_48h3_" hidden="1">{#N/A,#N/A,FALSE,"Virgin Flightdeck"}</definedName>
    <definedName name="_5__123Graph_BCHART_29" hidden="1">#REF!</definedName>
    <definedName name="_59">#REF!</definedName>
    <definedName name="_6__123Graph_BCHART_5" hidden="1">#REF!</definedName>
    <definedName name="_6_1">#REF!</definedName>
    <definedName name="_7__123Graph_BChart_58B" hidden="1">#N/A</definedName>
    <definedName name="_8_??????">#REF!</definedName>
    <definedName name="_8__123Graph_XChart_1A" hidden="1">#N/A</definedName>
    <definedName name="_8_1">#REF!</definedName>
    <definedName name="_8a2_" hidden="1">{#N/A,#N/A,FALSE,"Virgin Flightdeck"}</definedName>
    <definedName name="_8t自卸汽车">#REF!</definedName>
    <definedName name="_9">#REF!</definedName>
    <definedName name="_9__123Graph_XChart_58B" hidden="1">#N/A</definedName>
    <definedName name="_9_1">#REF!</definedName>
    <definedName name="_a1" hidden="1">{"content",#N/A,FALSE,"content";"conbs",#N/A,FALSE,"consobs";"bs",#N/A,FALSE,"historicBS";"is",#N/A,FALSE,"historicIS";"ratio",#N/A,FALSE,"ratios";"dcf",#N/A,FALSE,"DCF";"capm",#N/A,FALSE,"capm";"glcbs",#N/A,FALSE,"GLCBS";"glccsbs",#N/A,FALSE,"GLCCSBS";"glcis",#N/A,FALSE,"GLCIS";"glccsis",#N/A,FALSE,"GLCCSIS";"glcratio1",#N/A,FALSE,"GLC-ratios1";"glcratio2",#N/A,FALSE,"GLC-ratios2";"norm",#N/A,FALSE,"normalized";"glcap",#N/A,FALSE,"glcapproach";"trans",#N/A,FALSE,"Transactions";"sum",#N/A,FALSE,"summary";"control",#N/A,FALSE,"control";"market",#N/A,FALSE,"marketibility";"reg",#N/A,FALSE,"regression";#N/A,#N/A,FALSE,"DCF support"}</definedName>
    <definedName name="_a1_1" hidden="1">{"content",#N/A,FALSE,"content";"conbs",#N/A,FALSE,"consobs";"bs",#N/A,FALSE,"historicBS";"is",#N/A,FALSE,"historicIS";"ratio",#N/A,FALSE,"ratios";"dcf",#N/A,FALSE,"DCF";"capm",#N/A,FALSE,"capm";"glcbs",#N/A,FALSE,"GLCBS";"glccsbs",#N/A,FALSE,"GLCCSBS";"glcis",#N/A,FALSE,"GLCIS";"glccsis",#N/A,FALSE,"GLCCSIS";"glcratio1",#N/A,FALSE,"GLC-ratios1";"glcratio2",#N/A,FALSE,"GLC-ratios2";"norm",#N/A,FALSE,"normalized";"glcap",#N/A,FALSE,"glcapproach";"trans",#N/A,FALSE,"Transactions";"sum",#N/A,FALSE,"summary";"control",#N/A,FALSE,"control";"market",#N/A,FALSE,"marketibility";"reg",#N/A,FALSE,"regression";#N/A,#N/A,FALSE,"DCF support"}</definedName>
    <definedName name="_a1_2" hidden="1">{"content",#N/A,FALSE,"content";"conbs",#N/A,FALSE,"consobs";"bs",#N/A,FALSE,"historicBS";"is",#N/A,FALSE,"historicIS";"ratio",#N/A,FALSE,"ratios";"dcf",#N/A,FALSE,"DCF";"capm",#N/A,FALSE,"capm";"glcbs",#N/A,FALSE,"GLCBS";"glccsbs",#N/A,FALSE,"GLCCSBS";"glcis",#N/A,FALSE,"GLCIS";"glccsis",#N/A,FALSE,"GLCCSIS";"glcratio1",#N/A,FALSE,"GLC-ratios1";"glcratio2",#N/A,FALSE,"GLC-ratios2";"norm",#N/A,FALSE,"normalized";"glcap",#N/A,FALSE,"glcapproach";"trans",#N/A,FALSE,"Transactions";"sum",#N/A,FALSE,"summary";"control",#N/A,FALSE,"control";"market",#N/A,FALSE,"marketibility";"reg",#N/A,FALSE,"regression";#N/A,#N/A,FALSE,"DCF support"}</definedName>
    <definedName name="_a1_3" hidden="1">{"content",#N/A,FALSE,"content";"conbs",#N/A,FALSE,"consobs";"bs",#N/A,FALSE,"historicBS";"is",#N/A,FALSE,"historicIS";"ratio",#N/A,FALSE,"ratios";"dcf",#N/A,FALSE,"DCF";"capm",#N/A,FALSE,"capm";"glcbs",#N/A,FALSE,"GLCBS";"glccsbs",#N/A,FALSE,"GLCCSBS";"glcis",#N/A,FALSE,"GLCIS";"glccsis",#N/A,FALSE,"GLCCSIS";"glcratio1",#N/A,FALSE,"GLC-ratios1";"glcratio2",#N/A,FALSE,"GLC-ratios2";"norm",#N/A,FALSE,"normalized";"glcap",#N/A,FALSE,"glcapproach";"trans",#N/A,FALSE,"Transactions";"sum",#N/A,FALSE,"summary";"control",#N/A,FALSE,"control";"market",#N/A,FALSE,"marketibility";"reg",#N/A,FALSE,"regression";#N/A,#N/A,FALSE,"DCF support"}</definedName>
    <definedName name="_a1_4" hidden="1">{"content",#N/A,FALSE,"content";"conbs",#N/A,FALSE,"consobs";"bs",#N/A,FALSE,"historicBS";"is",#N/A,FALSE,"historicIS";"ratio",#N/A,FALSE,"ratios";"dcf",#N/A,FALSE,"DCF";"capm",#N/A,FALSE,"capm";"glcbs",#N/A,FALSE,"GLCBS";"glccsbs",#N/A,FALSE,"GLCCSBS";"glcis",#N/A,FALSE,"GLCIS";"glccsis",#N/A,FALSE,"GLCCSIS";"glcratio1",#N/A,FALSE,"GLC-ratios1";"glcratio2",#N/A,FALSE,"GLC-ratios2";"norm",#N/A,FALSE,"normalized";"glcap",#N/A,FALSE,"glcapproach";"trans",#N/A,FALSE,"Transactions";"sum",#N/A,FALSE,"summary";"control",#N/A,FALSE,"control";"market",#N/A,FALSE,"marketibility";"reg",#N/A,FALSE,"regression";#N/A,#N/A,FALSE,"DCF support"}</definedName>
    <definedName name="_a2" hidden="1">{#N/A,#N/A,FALSE,"Virgin Flightdeck"}</definedName>
    <definedName name="_a2_1" hidden="1">{#N/A,#N/A,FALSE,"Virgin Flightdeck"}</definedName>
    <definedName name="_a2_2" hidden="1">{#N/A,#N/A,FALSE,"Virgin Flightdeck"}</definedName>
    <definedName name="_a2_3" hidden="1">{#N/A,#N/A,FALSE,"Virgin Flightdeck"}</definedName>
    <definedName name="_a2_4" hidden="1">{#N/A,#N/A,FALSE,"Virgin Flightdeck"}</definedName>
    <definedName name="_a2_5" hidden="1">{#N/A,#N/A,FALSE,"Virgin Flightdeck"}</definedName>
    <definedName name="_a3" hidden="1">{#N/A,#N/A,FALSE,"Virgin Flightdeck"}</definedName>
    <definedName name="_a3_1" hidden="1">{#N/A,#N/A,FALSE,"Virgin Flightdeck"}</definedName>
    <definedName name="_a3_2" hidden="1">{#N/A,#N/A,FALSE,"Virgin Flightdeck"}</definedName>
    <definedName name="_a3_3" hidden="1">{#N/A,#N/A,FALSE,"Virgin Flightdeck"}</definedName>
    <definedName name="_a3_4" hidden="1">{#N/A,#N/A,FALSE,"Virgin Flightdeck"}</definedName>
    <definedName name="_a3_5" hidden="1">{#N/A,#N/A,FALSE,"Virgin Flightdeck"}</definedName>
    <definedName name="_b2" hidden="1">{#N/A,#N/A,FALSE,"Virgin Flightdeck"}</definedName>
    <definedName name="_b2_1" hidden="1">{#N/A,#N/A,FALSE,"Virgin Flightdeck"}</definedName>
    <definedName name="_b2_2" hidden="1">{#N/A,#N/A,FALSE,"Virgin Flightdeck"}</definedName>
    <definedName name="_b2_3" hidden="1">{#N/A,#N/A,FALSE,"Virgin Flightdeck"}</definedName>
    <definedName name="_b2_4" hidden="1">{#N/A,#N/A,FALSE,"Virgin Flightdeck"}</definedName>
    <definedName name="_b2_5" hidden="1">{#N/A,#N/A,FALSE,"Virgin Flightdeck"}</definedName>
    <definedName name="_b3" hidden="1">{#N/A,#N/A,FALSE,"Virgin Flightdeck"}</definedName>
    <definedName name="_b3_1" hidden="1">{#N/A,#N/A,FALSE,"Virgin Flightdeck"}</definedName>
    <definedName name="_b3_2" hidden="1">{#N/A,#N/A,FALSE,"Virgin Flightdeck"}</definedName>
    <definedName name="_b3_3" hidden="1">{#N/A,#N/A,FALSE,"Virgin Flightdeck"}</definedName>
    <definedName name="_b3_4" hidden="1">{#N/A,#N/A,FALSE,"Virgin Flightdeck"}</definedName>
    <definedName name="_b3_5" hidden="1">{#N/A,#N/A,FALSE,"Virgin Flightdeck"}</definedName>
    <definedName name="_BSP2">#REF!</definedName>
    <definedName name="_BU4" hidden="1">{"Page 1",#N/A,TRUE,"Sheet1";"Page 2",#N/A,TRUE,"Sheet1"}</definedName>
    <definedName name="_BU4_1" hidden="1">{"Page 1",#N/A,TRUE,"Sheet1";"Page 2",#N/A,TRUE,"Sheet1"}</definedName>
    <definedName name="_BU4_2" hidden="1">{"Page 1",#N/A,TRUE,"Sheet1";"Page 2",#N/A,TRUE,"Sheet1"}</definedName>
    <definedName name="_BU4_3" hidden="1">{"Page 1",#N/A,TRUE,"Sheet1";"Page 2",#N/A,TRUE,"Sheet1"}</definedName>
    <definedName name="_BU4_4" hidden="1">{"Page 1",#N/A,TRUE,"Sheet1";"Page 2",#N/A,TRUE,"Sheet1"}</definedName>
    <definedName name="_DAT1">#REF!</definedName>
    <definedName name="_DAT10">#REF!</definedName>
    <definedName name="_DAT100">#REF!</definedName>
    <definedName name="_DAT101">#REF!</definedName>
    <definedName name="_DAT102">#REF!</definedName>
    <definedName name="_DAT103">#REF!</definedName>
    <definedName name="_DAT104">#REF!</definedName>
    <definedName name="_DAT105">#REF!</definedName>
    <definedName name="_DAT106">#REF!</definedName>
    <definedName name="_DAT107">#REF!</definedName>
    <definedName name="_DAT108">#REF!</definedName>
    <definedName name="_DAT109">#REF!</definedName>
    <definedName name="_DAT11">#REF!</definedName>
    <definedName name="_DAT110">#REF!</definedName>
    <definedName name="_DAT111">#REF!</definedName>
    <definedName name="_DAT112">#REF!</definedName>
    <definedName name="_DAT113">#REF!</definedName>
    <definedName name="_DAT114">#REF!</definedName>
    <definedName name="_DAT115">#REF!</definedName>
    <definedName name="_DAT116">#REF!</definedName>
    <definedName name="_DAT117">#REF!</definedName>
    <definedName name="_DAT118">#REF!</definedName>
    <definedName name="_DAT119">#REF!</definedName>
    <definedName name="_DAT12">#REF!</definedName>
    <definedName name="_DAT120">#REF!</definedName>
    <definedName name="_DAT121">#REF!</definedName>
    <definedName name="_DAT122">#REF!</definedName>
    <definedName name="_DAT123">#REF!</definedName>
    <definedName name="_DAT13">#REF!</definedName>
    <definedName name="_DAT14">#REF!</definedName>
    <definedName name="_DAT15">#REF!</definedName>
    <definedName name="_DAT16">#REF!</definedName>
    <definedName name="_DAT17">#REF!</definedName>
    <definedName name="_DAT18">#REF!</definedName>
    <definedName name="_DAT19">#REF!</definedName>
    <definedName name="_DAT2">#REF!</definedName>
    <definedName name="_DAT20">#REF!</definedName>
    <definedName name="_DAT21">#REF!</definedName>
    <definedName name="_DAT22">#REF!</definedName>
    <definedName name="_DAT23">#REF!</definedName>
    <definedName name="_DAT24">#REF!</definedName>
    <definedName name="_DAT25">#REF!</definedName>
    <definedName name="_DAT26">#REF!</definedName>
    <definedName name="_DAT27">#REF!</definedName>
    <definedName name="_DAT28">#REF!</definedName>
    <definedName name="_DAT29">#REF!</definedName>
    <definedName name="_DAT3">#REF!</definedName>
    <definedName name="_DAT30">#REF!</definedName>
    <definedName name="_DAT31">#REF!</definedName>
    <definedName name="_DAT32">#REF!</definedName>
    <definedName name="_DAT33">#REF!</definedName>
    <definedName name="_DAT34">#REF!</definedName>
    <definedName name="_DAT35">#REF!</definedName>
    <definedName name="_DAT36">#REF!</definedName>
    <definedName name="_DAT37">#REF!</definedName>
    <definedName name="_DAT38">#REF!</definedName>
    <definedName name="_DAT39">#REF!</definedName>
    <definedName name="_DAT4">#REF!</definedName>
    <definedName name="_DAT40">#REF!</definedName>
    <definedName name="_DAT41">#REF!</definedName>
    <definedName name="_DAT42">#REF!</definedName>
    <definedName name="_DAT43">#REF!</definedName>
    <definedName name="_DAT44">#REF!</definedName>
    <definedName name="_DAT45">#REF!</definedName>
    <definedName name="_DAT46">#REF!</definedName>
    <definedName name="_DAT47">#REF!</definedName>
    <definedName name="_DAT48">#REF!</definedName>
    <definedName name="_DAT49">#REF!</definedName>
    <definedName name="_DAT5">#REF!</definedName>
    <definedName name="_DAT50">#REF!</definedName>
    <definedName name="_DAT51">#REF!</definedName>
    <definedName name="_DAT52">#REF!</definedName>
    <definedName name="_DAT53">#REF!</definedName>
    <definedName name="_DAT54">#REF!</definedName>
    <definedName name="_DAT55">#REF!</definedName>
    <definedName name="_DAT56">#REF!</definedName>
    <definedName name="_DAT57">#REF!</definedName>
    <definedName name="_DAT58">#REF!</definedName>
    <definedName name="_DAT59">#REF!</definedName>
    <definedName name="_DAT6">#REF!</definedName>
    <definedName name="_DAT60">#REF!</definedName>
    <definedName name="_DAT61">#REF!</definedName>
    <definedName name="_DAT62">#REF!</definedName>
    <definedName name="_DAT63">#REF!</definedName>
    <definedName name="_DAT64">#REF!</definedName>
    <definedName name="_DAT65">#REF!</definedName>
    <definedName name="_DAT66">#REF!</definedName>
    <definedName name="_DAT67">#REF!</definedName>
    <definedName name="_DAT68">#REF!</definedName>
    <definedName name="_DAT69">#REF!</definedName>
    <definedName name="_DAT7">#REF!</definedName>
    <definedName name="_DAT70">#REF!</definedName>
    <definedName name="_DAT71">#REF!</definedName>
    <definedName name="_DAT72">#REF!</definedName>
    <definedName name="_DAT73">#REF!</definedName>
    <definedName name="_DAT74">#REF!</definedName>
    <definedName name="_DAT75">#REF!</definedName>
    <definedName name="_DAT76">#REF!</definedName>
    <definedName name="_DAT77">#REF!</definedName>
    <definedName name="_DAT78">#REF!</definedName>
    <definedName name="_DAT79">#REF!</definedName>
    <definedName name="_DAT8">#REF!</definedName>
    <definedName name="_DAT80">#REF!</definedName>
    <definedName name="_DAT81">#REF!</definedName>
    <definedName name="_DAT82">#REF!</definedName>
    <definedName name="_DAT83">#REF!</definedName>
    <definedName name="_DAT84">#REF!</definedName>
    <definedName name="_DAT85">#REF!</definedName>
    <definedName name="_DAT86">#REF!</definedName>
    <definedName name="_DAT87">#REF!</definedName>
    <definedName name="_DAT88">#REF!</definedName>
    <definedName name="_DAT89">#REF!</definedName>
    <definedName name="_DAT9">#REF!</definedName>
    <definedName name="_DAT90">#REF!</definedName>
    <definedName name="_DAT91">#REF!</definedName>
    <definedName name="_DAT92">#REF!</definedName>
    <definedName name="_DAT93">#REF!</definedName>
    <definedName name="_DAT94">#REF!</definedName>
    <definedName name="_DAT95">#REF!</definedName>
    <definedName name="_DAT96">#REF!</definedName>
    <definedName name="_DAT97">#REF!</definedName>
    <definedName name="_DAT98">#REF!</definedName>
    <definedName name="_DAT99">#REF!</definedName>
    <definedName name="_exr99">115</definedName>
    <definedName name="_Fill" hidden="1">#REF!</definedName>
    <definedName name="_xlnm._FilterDatabase" hidden="1">#REF!</definedName>
    <definedName name="_GR3" hidden="1">{"Informes",#N/A,FALSE,"CA";"Informes",#N/A,FALSE,"CN";"Informes",#N/A,FALSE,"INVERSIONES";"Informes",#N/A,FALSE,"CN Oficial";"Informes",#N/A,FALSE,"CA Oficial";"Informes",#N/A,FALSE,"Res Datos Areas"}</definedName>
    <definedName name="_GR3_1" hidden="1">{"Informes",#N/A,FALSE,"CA";"Informes",#N/A,FALSE,"CN";"Informes",#N/A,FALSE,"INVERSIONES";"Informes",#N/A,FALSE,"CN Oficial";"Informes",#N/A,FALSE,"CA Oficial";"Informes",#N/A,FALSE,"Res Datos Areas"}</definedName>
    <definedName name="_GR3_2" hidden="1">{"Informes",#N/A,FALSE,"CA";"Informes",#N/A,FALSE,"CN";"Informes",#N/A,FALSE,"INVERSIONES";"Informes",#N/A,FALSE,"CN Oficial";"Informes",#N/A,FALSE,"CA Oficial";"Informes",#N/A,FALSE,"Res Datos Areas"}</definedName>
    <definedName name="_GR3_3" hidden="1">{"Informes",#N/A,FALSE,"CA";"Informes",#N/A,FALSE,"CN";"Informes",#N/A,FALSE,"INVERSIONES";"Informes",#N/A,FALSE,"CN Oficial";"Informes",#N/A,FALSE,"CA Oficial";"Informes",#N/A,FALSE,"Res Datos Areas"}</definedName>
    <definedName name="_GR3_4" hidden="1">{"Informes",#N/A,FALSE,"CA";"Informes",#N/A,FALSE,"CN";"Informes",#N/A,FALSE,"INVERSIONES";"Informes",#N/A,FALSE,"CN Oficial";"Informes",#N/A,FALSE,"CA Oficial";"Informes",#N/A,FALSE,"Res Datos Areas"}</definedName>
    <definedName name="_h1">#REF!</definedName>
    <definedName name="_h2" hidden="1">{#N/A,#N/A,FALSE,"Virgin Flightdeck"}</definedName>
    <definedName name="_h2_1" hidden="1">{#N/A,#N/A,FALSE,"Virgin Flightdeck"}</definedName>
    <definedName name="_h2_2" hidden="1">{#N/A,#N/A,FALSE,"Virgin Flightdeck"}</definedName>
    <definedName name="_h2_3" hidden="1">{#N/A,#N/A,FALSE,"Virgin Flightdeck"}</definedName>
    <definedName name="_h2_4" hidden="1">{#N/A,#N/A,FALSE,"Virgin Flightdeck"}</definedName>
    <definedName name="_h2_5" hidden="1">{#N/A,#N/A,FALSE,"Virgin Flightdeck"}</definedName>
    <definedName name="_h3" hidden="1">{#N/A,#N/A,FALSE,"Virgin Flightdeck"}</definedName>
    <definedName name="_h3_1" hidden="1">{#N/A,#N/A,FALSE,"Virgin Flightdeck"}</definedName>
    <definedName name="_h3_2" hidden="1">{#N/A,#N/A,FALSE,"Virgin Flightdeck"}</definedName>
    <definedName name="_h3_3" hidden="1">{#N/A,#N/A,FALSE,"Virgin Flightdeck"}</definedName>
    <definedName name="_h3_4" hidden="1">{#N/A,#N/A,FALSE,"Virgin Flightdeck"}</definedName>
    <definedName name="_h3_5" hidden="1">{#N/A,#N/A,FALSE,"Virgin Flightdeck"}</definedName>
    <definedName name="_Key1" hidden="1">#REF!</definedName>
    <definedName name="_Key2" hidden="1">#REF!</definedName>
    <definedName name="_km1">#REF!</definedName>
    <definedName name="_lib01">6.7</definedName>
    <definedName name="_lib94">6.8</definedName>
    <definedName name="_lib95">5.8</definedName>
    <definedName name="_LIB96">6</definedName>
    <definedName name="_mp2"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mp2_1"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mp2_2"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mp2_3"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mp2_4"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mp2_5"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net2000">870037</definedName>
    <definedName name="_net2001">979291</definedName>
    <definedName name="_O11">#N/A</definedName>
    <definedName name="_Order1">255</definedName>
    <definedName name="_Order1_1" hidden="1">255</definedName>
    <definedName name="_Order2" hidden="1">255</definedName>
    <definedName name="_PA7">#REF!</definedName>
    <definedName name="_PA8">#REF!</definedName>
    <definedName name="_PD1">#REF!</definedName>
    <definedName name="_PE12">#REF!</definedName>
    <definedName name="_PE13">#REF!</definedName>
    <definedName name="_PE6">#REF!</definedName>
    <definedName name="_PE7">#REF!</definedName>
    <definedName name="_PE8">#REF!</definedName>
    <definedName name="_PE9">#REF!</definedName>
    <definedName name="_pgz101" localSheetId="72">#REF!</definedName>
    <definedName name="_pgz102" localSheetId="72">#REF!</definedName>
    <definedName name="_pgz103" localSheetId="72">#REF!</definedName>
    <definedName name="_pgz104" localSheetId="72">#REF!</definedName>
    <definedName name="_pgz105" localSheetId="72">#REF!</definedName>
    <definedName name="_pgz106" localSheetId="72">#REF!</definedName>
    <definedName name="_pgz511" localSheetId="72">#REF!</definedName>
    <definedName name="_pgz512" localSheetId="72">#REF!</definedName>
    <definedName name="_pgz513" localSheetId="72">#REF!</definedName>
    <definedName name="_pgz521" localSheetId="72">#REF!</definedName>
    <definedName name="_pgz522" localSheetId="72">#REF!</definedName>
    <definedName name="_pgz523" localSheetId="72">#REF!</definedName>
    <definedName name="_pgz53" localSheetId="72">#REF!</definedName>
    <definedName name="_pgz541" localSheetId="72">#REF!</definedName>
    <definedName name="_pgz542" localSheetId="72">#REF!</definedName>
    <definedName name="_pgz55" localSheetId="72">#REF!</definedName>
    <definedName name="_pgz56" localSheetId="72">#REF!</definedName>
    <definedName name="_pgz61" localSheetId="72">#REF!</definedName>
    <definedName name="_pgz62" localSheetId="72">#REF!</definedName>
    <definedName name="_pgz71" localSheetId="72">#REF!</definedName>
    <definedName name="_pgz72" localSheetId="72">#REF!</definedName>
    <definedName name="_pgz81" localSheetId="72">#REF!</definedName>
    <definedName name="_pgz82" localSheetId="72">#REF!</definedName>
    <definedName name="_pgz91" localSheetId="72">#REF!</definedName>
    <definedName name="_pgz910" localSheetId="72">#REF!</definedName>
    <definedName name="_pgz911" localSheetId="72">#REF!</definedName>
    <definedName name="_pgz912" localSheetId="72">#REF!</definedName>
    <definedName name="_pgz913" localSheetId="72">#REF!</definedName>
    <definedName name="_pgz92" localSheetId="72">#REF!</definedName>
    <definedName name="_pgz95" localSheetId="72">#REF!</definedName>
    <definedName name="_pgz97" localSheetId="72">#REF!</definedName>
    <definedName name="_pgz98" localSheetId="72">#REF!</definedName>
    <definedName name="_PH1">#REF!</definedName>
    <definedName name="_PI1">#REF!</definedName>
    <definedName name="_PK1">#REF!</definedName>
    <definedName name="_PK3">#REF!</definedName>
    <definedName name="_PL2"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_PL2_1"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_PL2_2"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_PL2_3"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_PL2_4"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_PL2_5"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_PL3"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_PL3_1"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_PL3_2"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_PL3_3"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_PL3_4"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_PL3_5"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_PL4" hidden="1">{#N/A,#N/A,FALSE,"Report Data";#N/A,#N/A,FALSE,"COMP POOL";#N/A,#N/A,FALSE,"COMP POOL NB95";#N/A,#N/A,FALSE,"COMP POOL NB94"}</definedName>
    <definedName name="_PL4_1" hidden="1">{#N/A,#N/A,FALSE,"Report Data";#N/A,#N/A,FALSE,"COMP POOL";#N/A,#N/A,FALSE,"COMP POOL NB95";#N/A,#N/A,FALSE,"COMP POOL NB94"}</definedName>
    <definedName name="_PL4_2" hidden="1">{#N/A,#N/A,FALSE,"Report Data";#N/A,#N/A,FALSE,"COMP POOL";#N/A,#N/A,FALSE,"COMP POOL NB95";#N/A,#N/A,FALSE,"COMP POOL NB94"}</definedName>
    <definedName name="_PL4_3" hidden="1">{#N/A,#N/A,FALSE,"Report Data";#N/A,#N/A,FALSE,"COMP POOL";#N/A,#N/A,FALSE,"COMP POOL NB95";#N/A,#N/A,FALSE,"COMP POOL NB94"}</definedName>
    <definedName name="_PL4_4" hidden="1">{#N/A,#N/A,FALSE,"Report Data";#N/A,#N/A,FALSE,"COMP POOL";#N/A,#N/A,FALSE,"COMP POOL NB95";#N/A,#N/A,FALSE,"COMP POOL NB94"}</definedName>
    <definedName name="_PL4_5" hidden="1">{#N/A,#N/A,FALSE,"Report Data";#N/A,#N/A,FALSE,"COMP POOL";#N/A,#N/A,FALSE,"COMP POOL NB95";#N/A,#N/A,FALSE,"COMP POOL NB94"}</definedName>
    <definedName name="_PL5"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_PL5_1"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_PL5_2"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_PL5_3"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_PL5_4"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_PL5_5"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_q" hidden="1">#REF!</definedName>
    <definedName name="_Sort" hidden="1">#REF!</definedName>
    <definedName name="_Table1_In1" hidden="1">#REF!</definedName>
    <definedName name="_Table2_In1" hidden="1">#REF!</definedName>
    <definedName name="_Table2_In2" hidden="1">#REF!</definedName>
    <definedName name="_Table2_Out" hidden="1">#REF!</definedName>
    <definedName name="_tsh4">#REF!</definedName>
    <definedName name="_tsh5">#REF!</definedName>
    <definedName name="_tsh6">#REF!</definedName>
    <definedName name="_tsh7">#REF!</definedName>
    <definedName name="_v" hidden="1">#REF!</definedName>
    <definedName name="_ver1"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_ver1_1"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_ver1_2"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_ver1_3"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_ver1_4"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_ver1_5"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_we23">#REF!</definedName>
    <definedName name="_wrn2" hidden="1">{#N/A,#N/A,FALSE,"Virgin Flightdeck"}</definedName>
    <definedName name="_wrn2_1" hidden="1">{#N/A,#N/A,FALSE,"Virgin Flightdeck"}</definedName>
    <definedName name="_wrn2_2" hidden="1">{#N/A,#N/A,FALSE,"Virgin Flightdeck"}</definedName>
    <definedName name="_wrn2_3" hidden="1">{#N/A,#N/A,FALSE,"Virgin Flightdeck"}</definedName>
    <definedName name="_wrn2_4" hidden="1">{#N/A,#N/A,FALSE,"Virgin Flightdeck"}</definedName>
    <definedName name="_wrn2_5" hidden="1">{#N/A,#N/A,FALSE,"Virgin Flightdeck"}</definedName>
    <definedName name="_wrn3" hidden="1">{#N/A,#N/A,FALSE,"Virgin Flightdeck"}</definedName>
    <definedName name="_wrn3_1" hidden="1">{#N/A,#N/A,FALSE,"Virgin Flightdeck"}</definedName>
    <definedName name="_wrn3_2" hidden="1">{#N/A,#N/A,FALSE,"Virgin Flightdeck"}</definedName>
    <definedName name="_wrn3_3" hidden="1">{#N/A,#N/A,FALSE,"Virgin Flightdeck"}</definedName>
    <definedName name="_wrn3_4" hidden="1">{#N/A,#N/A,FALSE,"Virgin Flightdeck"}</definedName>
    <definedName name="_wrn3_5" hidden="1">{#N/A,#N/A,FALSE,"Virgin Flightdeck"}</definedName>
    <definedName name="_wrn4" hidden="1">{#N/A,#N/A,FALSE,"Virgin Flightdeck"}</definedName>
    <definedName name="_wrn4_1" hidden="1">{#N/A,#N/A,FALSE,"Virgin Flightdeck"}</definedName>
    <definedName name="_wrn4_2" hidden="1">{#N/A,#N/A,FALSE,"Virgin Flightdeck"}</definedName>
    <definedName name="_wrn4_3" hidden="1">{#N/A,#N/A,FALSE,"Virgin Flightdeck"}</definedName>
    <definedName name="_wrn4_4" hidden="1">{#N/A,#N/A,FALSE,"Virgin Flightdeck"}</definedName>
    <definedName name="_wrn4_5" hidden="1">{#N/A,#N/A,FALSE,"Virgin Flightdeck"}</definedName>
    <definedName name="_YE1">#REF!</definedName>
    <definedName name="_YS1">#REF!</definedName>
    <definedName name="_YS2">#REF!</definedName>
    <definedName name="_yz511" localSheetId="72">#REF!</definedName>
    <definedName name="_yz512" localSheetId="72">#REF!</definedName>
    <definedName name="_yz513" localSheetId="72">#REF!</definedName>
    <definedName name="_yz521" localSheetId="72">#REF!</definedName>
    <definedName name="_yz522" localSheetId="72">#REF!</definedName>
    <definedName name="_yz523" localSheetId="72">#REF!</definedName>
    <definedName name="_zh6">7.56</definedName>
    <definedName name="_查询1">#REF!</definedName>
    <definedName name="a">#REF!</definedName>
    <definedName name="a." hidden="1">{#N/A,#N/A,TRUE,"KEY DATA";#N/A,#N/A,TRUE,"KEY DATA Base Case";#N/A,#N/A,TRUE,"JULY";#N/A,#N/A,TRUE,"AUG";#N/A,#N/A,TRUE,"SEPT";#N/A,#N/A,TRUE,"3Q"}</definedName>
    <definedName name="A.." hidden="1">{#N/A,#N/A,TRUE,"KEY DATA";#N/A,#N/A,TRUE,"KEY DATA Base Case";#N/A,#N/A,TRUE,"JULY";#N/A,#N/A,TRUE,"AUG";#N/A,#N/A,TRUE,"SEPT";#N/A,#N/A,TRUE,"3Q"}</definedName>
    <definedName name="A.._1" hidden="1">{#N/A,#N/A,TRUE,"KEY DATA";#N/A,#N/A,TRUE,"KEY DATA Base Case";#N/A,#N/A,TRUE,"JULY";#N/A,#N/A,TRUE,"AUG";#N/A,#N/A,TRUE,"SEPT";#N/A,#N/A,TRUE,"3Q"}</definedName>
    <definedName name="A.._2" hidden="1">{#N/A,#N/A,TRUE,"KEY DATA";#N/A,#N/A,TRUE,"KEY DATA Base Case";#N/A,#N/A,TRUE,"JULY";#N/A,#N/A,TRUE,"AUG";#N/A,#N/A,TRUE,"SEPT";#N/A,#N/A,TRUE,"3Q"}</definedName>
    <definedName name="A.._3" hidden="1">{#N/A,#N/A,TRUE,"KEY DATA";#N/A,#N/A,TRUE,"KEY DATA Base Case";#N/A,#N/A,TRUE,"JULY";#N/A,#N/A,TRUE,"AUG";#N/A,#N/A,TRUE,"SEPT";#N/A,#N/A,TRUE,"3Q"}</definedName>
    <definedName name="A.._4" hidden="1">{#N/A,#N/A,TRUE,"KEY DATA";#N/A,#N/A,TRUE,"KEY DATA Base Case";#N/A,#N/A,TRUE,"JULY";#N/A,#N/A,TRUE,"AUG";#N/A,#N/A,TRUE,"SEPT";#N/A,#N/A,TRUE,"3Q"}</definedName>
    <definedName name="A.._5" hidden="1">{#N/A,#N/A,TRUE,"KEY DATA";#N/A,#N/A,TRUE,"KEY DATA Base Case";#N/A,#N/A,TRUE,"JULY";#N/A,#N/A,TRUE,"AUG";#N/A,#N/A,TRUE,"SEPT";#N/A,#N/A,TRUE,"3Q"}</definedName>
    <definedName name="a._1" hidden="1">{#N/A,#N/A,TRUE,"KEY DATA";#N/A,#N/A,TRUE,"KEY DATA Base Case";#N/A,#N/A,TRUE,"JULY";#N/A,#N/A,TRUE,"AUG";#N/A,#N/A,TRUE,"SEPT";#N/A,#N/A,TRUE,"3Q"}</definedName>
    <definedName name="a._2" hidden="1">{#N/A,#N/A,TRUE,"KEY DATA";#N/A,#N/A,TRUE,"KEY DATA Base Case";#N/A,#N/A,TRUE,"JULY";#N/A,#N/A,TRUE,"AUG";#N/A,#N/A,TRUE,"SEPT";#N/A,#N/A,TRUE,"3Q"}</definedName>
    <definedName name="a._3" hidden="1">{#N/A,#N/A,TRUE,"KEY DATA";#N/A,#N/A,TRUE,"KEY DATA Base Case";#N/A,#N/A,TRUE,"JULY";#N/A,#N/A,TRUE,"AUG";#N/A,#N/A,TRUE,"SEPT";#N/A,#N/A,TRUE,"3Q"}</definedName>
    <definedName name="a._4" hidden="1">{#N/A,#N/A,TRUE,"KEY DATA";#N/A,#N/A,TRUE,"KEY DATA Base Case";#N/A,#N/A,TRUE,"JULY";#N/A,#N/A,TRUE,"AUG";#N/A,#N/A,TRUE,"SEPT";#N/A,#N/A,TRUE,"3Q"}</definedName>
    <definedName name="a._5" hidden="1">{#N/A,#N/A,TRUE,"KEY DATA";#N/A,#N/A,TRUE,"KEY DATA Base Case";#N/A,#N/A,TRUE,"JULY";#N/A,#N/A,TRUE,"AUG";#N/A,#N/A,TRUE,"SEPT";#N/A,#N/A,TRUE,"3Q"}</definedName>
    <definedName name="A1212122" hidden="1">{"ops1",#N/A,TRUE,"PAMPILLA2";"ops2",#N/A,TRUE,"PAMPILLA2";"ops3",#N/A,TRUE,"PAMPILLA2";"ops4",#N/A,TRUE,"PAMPILLA2";"PL1",#N/A,TRUE,"PAMPILLA2";"PL2",#N/A,TRUE,"PAMPILLA2";"workcap",#N/A,TRUE,"PAMPILLA2";"assump1",#N/A,TRUE,"PAMPILLA2";"assump2",#N/A,TRUE,"PAMPILLA2";"assump3",#N/A,TRUE,"PAMPILLA2";"assump4",#N/A,TRUE,"PAMPILLA2";"assump5",#N/A,TRUE,"PAMPILLA2";"assump6",#N/A,TRUE,"PAMPILLA2";"assump7",#N/A,TRUE,"PAMPILLA2";"assump8",#N/A,TRUE,"PAMPILLA2";"assump9",#N/A,TRUE,"PAMPILLA2";"assump10",#N/A,TRUE,"PAMPILLA2";"assump11",#N/A,TRUE,"PAMPILLA2";"assump12",#N/A,TRUE,"PAMPILLA2";"deprec1",#N/A,TRUE,"PAMPILLA2";"matrix",#N/A,TRUE,"PAMPILLA2";"summary",#N/A,TRUE,"PAMPILLA2"}</definedName>
    <definedName name="a1c1">#REF!,#REF!</definedName>
    <definedName name="A2003_2_1">#REF!</definedName>
    <definedName name="aa">#REF!</definedName>
    <definedName name="aa_1" hidden="1">{#N/A,#N/A,FALSE,"Virgin Flightdeck"}</definedName>
    <definedName name="aa_2" hidden="1">{#N/A,#N/A,FALSE,"Virgin Flightdeck"}</definedName>
    <definedName name="aa_3" hidden="1">{#N/A,#N/A,FALSE,"Virgin Flightdeck"}</definedName>
    <definedName name="aa_4" hidden="1">{#N/A,#N/A,FALSE,"Virgin Flightdeck"}</definedName>
    <definedName name="aa_5" hidden="1">{#N/A,#N/A,FALSE,"Virgin Flightdeck"}</definedName>
    <definedName name="aaa" hidden="1">{#N/A,#N/A,TRUE,"Falcons_Standalone";#N/A,#N/A,TRUE,"Target_Input";#N/A,#N/A,TRUE,"Target_Calendarized"}</definedName>
    <definedName name="aaa." hidden="1">{#N/A,#N/A,TRUE,"KEY DATA";#N/A,#N/A,TRUE,"KEY DATA Base Case";#N/A,#N/A,TRUE,"JULY";#N/A,#N/A,TRUE,"AUG";#N/A,#N/A,TRUE,"SEPT";#N/A,#N/A,TRUE,"3Q"}</definedName>
    <definedName name="aaa._1" hidden="1">{#N/A,#N/A,TRUE,"KEY DATA";#N/A,#N/A,TRUE,"KEY DATA Base Case";#N/A,#N/A,TRUE,"JULY";#N/A,#N/A,TRUE,"AUG";#N/A,#N/A,TRUE,"SEPT";#N/A,#N/A,TRUE,"3Q"}</definedName>
    <definedName name="aaa._2" hidden="1">{#N/A,#N/A,TRUE,"KEY DATA";#N/A,#N/A,TRUE,"KEY DATA Base Case";#N/A,#N/A,TRUE,"JULY";#N/A,#N/A,TRUE,"AUG";#N/A,#N/A,TRUE,"SEPT";#N/A,#N/A,TRUE,"3Q"}</definedName>
    <definedName name="aaa._3" hidden="1">{#N/A,#N/A,TRUE,"KEY DATA";#N/A,#N/A,TRUE,"KEY DATA Base Case";#N/A,#N/A,TRUE,"JULY";#N/A,#N/A,TRUE,"AUG";#N/A,#N/A,TRUE,"SEPT";#N/A,#N/A,TRUE,"3Q"}</definedName>
    <definedName name="aaa._4" hidden="1">{#N/A,#N/A,TRUE,"KEY DATA";#N/A,#N/A,TRUE,"KEY DATA Base Case";#N/A,#N/A,TRUE,"JULY";#N/A,#N/A,TRUE,"AUG";#N/A,#N/A,TRUE,"SEPT";#N/A,#N/A,TRUE,"3Q"}</definedName>
    <definedName name="aaa._5" hidden="1">{#N/A,#N/A,TRUE,"KEY DATA";#N/A,#N/A,TRUE,"KEY DATA Base Case";#N/A,#N/A,TRUE,"JULY";#N/A,#N/A,TRUE,"AUG";#N/A,#N/A,TRUE,"SEPT";#N/A,#N/A,TRUE,"3Q"}</definedName>
    <definedName name="AAA_DOCTOPS" hidden="1">"AAA_SET"</definedName>
    <definedName name="AAA_duser" hidden="1">"OFF"</definedName>
    <definedName name="aaaa"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aaaa_1"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aaaa_2"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aaaa_3"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aaaa_4"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aaaa_5"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aaaaa" hidden="1">{"ops1",#N/A,TRUE,"PAMPILLA2";"ops2",#N/A,TRUE,"PAMPILLA2";"ops3",#N/A,TRUE,"PAMPILLA2";"ops4",#N/A,TRUE,"PAMPILLA2";"PL1",#N/A,TRUE,"PAMPILLA2";"PL2",#N/A,TRUE,"PAMPILLA2";"workcap",#N/A,TRUE,"PAMPILLA2";"assump1",#N/A,TRUE,"PAMPILLA2";"assump2",#N/A,TRUE,"PAMPILLA2";"assump3",#N/A,TRUE,"PAMPILLA2";"assump4",#N/A,TRUE,"PAMPILLA2";"assump5",#N/A,TRUE,"PAMPILLA2";"assump6",#N/A,TRUE,"PAMPILLA2";"assump7",#N/A,TRUE,"PAMPILLA2";"assump8",#N/A,TRUE,"PAMPILLA2";"assump9",#N/A,TRUE,"PAMPILLA2";"assump10",#N/A,TRUE,"PAMPILLA2";"assump11",#N/A,TRUE,"PAMPILLA2";"assump12",#N/A,TRUE,"PAMPILLA2";"deprec1",#N/A,TRUE,"PAMPILLA2";"matrix",#N/A,TRUE,"PAMPILLA2";"summary",#N/A,TRUE,"PAMPILLA2"}</definedName>
    <definedName name="aaaaa12">#REF!</definedName>
    <definedName name="aaaasdf" hidden="1">{#N/A,#N/A,TRUE,"GEM Total";#N/A,#N/A,TRUE,"Final Assembly";#N/A,#N/A,TRUE,"Cleaning";#N/A,#N/A,TRUE,"Schooping,Clearing";#N/A,#N/A,TRUE,"Winding"}</definedName>
    <definedName name="aaaasdf_1" hidden="1">{#N/A,#N/A,TRUE,"GEM Total";#N/A,#N/A,TRUE,"Final Assembly";#N/A,#N/A,TRUE,"Cleaning";#N/A,#N/A,TRUE,"Schooping,Clearing";#N/A,#N/A,TRUE,"Winding"}</definedName>
    <definedName name="aaaasdf_2" hidden="1">{#N/A,#N/A,TRUE,"GEM Total";#N/A,#N/A,TRUE,"Final Assembly";#N/A,#N/A,TRUE,"Cleaning";#N/A,#N/A,TRUE,"Schooping,Clearing";#N/A,#N/A,TRUE,"Winding"}</definedName>
    <definedName name="aaaasdf_3" hidden="1">{#N/A,#N/A,TRUE,"GEM Total";#N/A,#N/A,TRUE,"Final Assembly";#N/A,#N/A,TRUE,"Cleaning";#N/A,#N/A,TRUE,"Schooping,Clearing";#N/A,#N/A,TRUE,"Winding"}</definedName>
    <definedName name="aaaasdf_4" hidden="1">{#N/A,#N/A,TRUE,"GEM Total";#N/A,#N/A,TRUE,"Final Assembly";#N/A,#N/A,TRUE,"Cleaning";#N/A,#N/A,TRUE,"Schooping,Clearing";#N/A,#N/A,TRUE,"Winding"}</definedName>
    <definedName name="aaaasdf_5" hidden="1">{#N/A,#N/A,TRUE,"GEM Total";#N/A,#N/A,TRUE,"Final Assembly";#N/A,#N/A,TRUE,"Cleaning";#N/A,#N/A,TRUE,"Schooping,Clearing";#N/A,#N/A,TRUE,"Winding"}</definedName>
    <definedName name="AAB_Addin5" hidden="1">"AAB_Description for addin 5,Description for addin 5,Description for addin 5,Description for addin 5,Description for addin 5,Description for addin 5"</definedName>
    <definedName name="AAB_GSPPG" hidden="1">"AAB_Goldman Sachs PPG Chart Utilities 1.0g"</definedName>
    <definedName name="aabb" hidden="1">{#N/A,#N/A,FALSE,"Projections";#N/A,#N/A,FALSE,"Multiples Valuation";#N/A,#N/A,FALSE,"LBO";#N/A,#N/A,FALSE,"Multiples_Sensitivity";#N/A,#N/A,FALSE,"Summary"}</definedName>
    <definedName name="aabb_1" hidden="1">{#N/A,#N/A,FALSE,"Projections";#N/A,#N/A,FALSE,"Multiples Valuation";#N/A,#N/A,FALSE,"LBO";#N/A,#N/A,FALSE,"Multiples_Sensitivity";#N/A,#N/A,FALSE,"Summary"}</definedName>
    <definedName name="aabb_2" hidden="1">{#N/A,#N/A,FALSE,"Projections";#N/A,#N/A,FALSE,"Multiples Valuation";#N/A,#N/A,FALSE,"LBO";#N/A,#N/A,FALSE,"Multiples_Sensitivity";#N/A,#N/A,FALSE,"Summary"}</definedName>
    <definedName name="aabb_3" hidden="1">{#N/A,#N/A,FALSE,"Projections";#N/A,#N/A,FALSE,"Multiples Valuation";#N/A,#N/A,FALSE,"LBO";#N/A,#N/A,FALSE,"Multiples_Sensitivity";#N/A,#N/A,FALSE,"Summary"}</definedName>
    <definedName name="aabb_4" hidden="1">{#N/A,#N/A,FALSE,"Projections";#N/A,#N/A,FALSE,"Multiples Valuation";#N/A,#N/A,FALSE,"LBO";#N/A,#N/A,FALSE,"Multiples_Sensitivity";#N/A,#N/A,FALSE,"Summary"}</definedName>
    <definedName name="aabb_5" hidden="1">{#N/A,#N/A,FALSE,"Projections";#N/A,#N/A,FALSE,"Multiples Valuation";#N/A,#N/A,FALSE,"LBO";#N/A,#N/A,FALSE,"Multiples_Sensitivity";#N/A,#N/A,FALSE,"Summary"}</definedName>
    <definedName name="AB">#N/A</definedName>
    <definedName name="abc">#REF!</definedName>
    <definedName name="ABC_1" hidden="1">{#N/A,#N/A,FALSE,"Virgin Flightdeck"}</definedName>
    <definedName name="ABC_2" hidden="1">{#N/A,#N/A,FALSE,"Virgin Flightdeck"}</definedName>
    <definedName name="ABC_3" hidden="1">{#N/A,#N/A,FALSE,"Virgin Flightdeck"}</definedName>
    <definedName name="ABC_4" hidden="1">{#N/A,#N/A,FALSE,"Virgin Flightdeck"}</definedName>
    <definedName name="ABC_5" hidden="1">{#N/A,#N/A,FALSE,"Virgin Flightdeck"}</definedName>
    <definedName name="abcd" hidden="1">{"histincome",#N/A,FALSE,"hyfins";"closing balance",#N/A,FALSE,"hyfins"}</definedName>
    <definedName name="abcd_1" hidden="1">{"histincome",#N/A,FALSE,"hyfins";"closing balance",#N/A,FALSE,"hyfins"}</definedName>
    <definedName name="abcd_2" hidden="1">{"histincome",#N/A,FALSE,"hyfins";"closing balance",#N/A,FALSE,"hyfins"}</definedName>
    <definedName name="abcd_3" hidden="1">{"histincome",#N/A,FALSE,"hyfins";"closing balance",#N/A,FALSE,"hyfins"}</definedName>
    <definedName name="abcd_4" hidden="1">{"histincome",#N/A,FALSE,"hyfins";"closing balance",#N/A,FALSE,"hyfins"}</definedName>
    <definedName name="abcd_5" hidden="1">{"histincome",#N/A,FALSE,"hyfins";"closing balance",#N/A,FALSE,"hyfins"}</definedName>
    <definedName name="AC">#N/A</definedName>
    <definedName name="adas" hidden="1">{"M1Print",#N/A,TRUE,"M1";"M2Print",#N/A,TRUE,"M2";"M1sPrint",#N/A,TRUE,"M1s";"M2aPrint",#N/A,TRUE,"M2a";"M4Print",#N/A,TRUE,"M4";"M5Print",#N/A,TRUE,"M5";"M6Print",#N/A,TRUE,"M6";"M6_1Print",#N/A,TRUE,"M6_1";"M6_2Print",#N/A,TRUE,"M6_2";"M7_1Print",#N/A,TRUE,"M7_1";"M7_2Print",#N/A,TRUE,"M7_2"}</definedName>
    <definedName name="ADELE">#N/A</definedName>
    <definedName name="adele2">#N/A</definedName>
    <definedName name="ADJ">#REF!</definedName>
    <definedName name="adrgaert">#N/A</definedName>
    <definedName name="aewr" hidden="1">{"mgmt forecast",#N/A,FALSE,"Mgmt Forecast";"dcf table",#N/A,FALSE,"Mgmt Forecast";"sensitivity",#N/A,FALSE,"Mgmt Forecast";"table inputs",#N/A,FALSE,"Mgmt Forecast";"calculations",#N/A,FALSE,"Mgmt Forecast"}</definedName>
    <definedName name="af">#N/A</definedName>
    <definedName name="after_tax">#REF!</definedName>
    <definedName name="agmmt">#REF!</definedName>
    <definedName name="agmt">#REF!</definedName>
    <definedName name="agmt1">#REF!</definedName>
    <definedName name="aiu_bottom">#REF!</definedName>
    <definedName name="al">#REF!</definedName>
    <definedName name="anscount" hidden="1">1</definedName>
    <definedName name="AS2DocOpenMode">"AS2DocumentEdit"</definedName>
    <definedName name="AS2HasNoAutoHeaderFooter">"OFF"</definedName>
    <definedName name="AS2NamedRange" hidden="1">39</definedName>
    <definedName name="ASD">#REF!</definedName>
    <definedName name="asda" hidden="1">{"Page1",#N/A,FALSE,"DILUT1";"Page2",#N/A,FALSE,"DILUT1";"Page3",#N/A,FALSE,"DILUT1"}</definedName>
    <definedName name="asdasd" hidden="1">{#N/A,#N/A,TRUE,"Acquirer_Cases_Input";#N/A,#N/A,TRUE,"Acquirer_Input";#N/A,#N/A,TRUE,"Acquirer"}</definedName>
    <definedName name="asdasd_1" hidden="1">{#N/A,#N/A,TRUE,"Acquirer_Cases_Input";#N/A,#N/A,TRUE,"Acquirer_Input";#N/A,#N/A,TRUE,"Acquirer"}</definedName>
    <definedName name="asdasd_2" hidden="1">{#N/A,#N/A,TRUE,"Acquirer_Cases_Input";#N/A,#N/A,TRUE,"Acquirer_Input";#N/A,#N/A,TRUE,"Acquirer"}</definedName>
    <definedName name="asdasd_3" hidden="1">{#N/A,#N/A,TRUE,"Acquirer_Cases_Input";#N/A,#N/A,TRUE,"Acquirer_Input";#N/A,#N/A,TRUE,"Acquirer"}</definedName>
    <definedName name="asdasd_4" hidden="1">{#N/A,#N/A,TRUE,"Acquirer_Cases_Input";#N/A,#N/A,TRUE,"Acquirer_Input";#N/A,#N/A,TRUE,"Acquirer"}</definedName>
    <definedName name="asdasd_5" hidden="1">{#N/A,#N/A,TRUE,"Acquirer_Cases_Input";#N/A,#N/A,TRUE,"Acquirer_Input";#N/A,#N/A,TRUE,"Acquirer"}</definedName>
    <definedName name="ASDF">#REF!</definedName>
    <definedName name="asdf_1" hidden="1">{#N/A,#N/A,TRUE,"KEY DATA";#N/A,#N/A,TRUE,"KEY DATA Base Case";#N/A,#N/A,TRUE,"JULY";#N/A,#N/A,TRUE,"AUG";#N/A,#N/A,TRUE,"SEPT";#N/A,#N/A,TRUE,"3Q"}</definedName>
    <definedName name="asdf_2" hidden="1">{#N/A,#N/A,TRUE,"KEY DATA";#N/A,#N/A,TRUE,"KEY DATA Base Case";#N/A,#N/A,TRUE,"JULY";#N/A,#N/A,TRUE,"AUG";#N/A,#N/A,TRUE,"SEPT";#N/A,#N/A,TRUE,"3Q"}</definedName>
    <definedName name="asdf_3" hidden="1">{#N/A,#N/A,TRUE,"KEY DATA";#N/A,#N/A,TRUE,"KEY DATA Base Case";#N/A,#N/A,TRUE,"JULY";#N/A,#N/A,TRUE,"AUG";#N/A,#N/A,TRUE,"SEPT";#N/A,#N/A,TRUE,"3Q"}</definedName>
    <definedName name="asdf_4" hidden="1">{#N/A,#N/A,TRUE,"KEY DATA";#N/A,#N/A,TRUE,"KEY DATA Base Case";#N/A,#N/A,TRUE,"JULY";#N/A,#N/A,TRUE,"AUG";#N/A,#N/A,TRUE,"SEPT";#N/A,#N/A,TRUE,"3Q"}</definedName>
    <definedName name="asdf_5" hidden="1">{#N/A,#N/A,TRUE,"KEY DATA";#N/A,#N/A,TRUE,"KEY DATA Base Case";#N/A,#N/A,TRUE,"JULY";#N/A,#N/A,TRUE,"AUG";#N/A,#N/A,TRUE,"SEPT";#N/A,#N/A,TRUE,"3Q"}</definedName>
    <definedName name="asdfasdf" hidden="1">{#N/A,#N/A,FALSE,"TS";#N/A,#N/A,FALSE,"Combo";#N/A,#N/A,FALSE,"FAIR";#N/A,#N/A,FALSE,"RBC";#N/A,#N/A,FALSE,"xxxx";#N/A,#N/A,FALSE,"A_D";#N/A,#N/A,FALSE,"WACC";#N/A,#N/A,FALSE,"DCF";#N/A,#N/A,FALSE,"LBO";#N/A,#N/A,FALSE,"AcqMults";#N/A,#N/A,FALSE,"CompMults"}</definedName>
    <definedName name="asdfasdf_1" hidden="1">{#N/A,#N/A,FALSE,"TS";#N/A,#N/A,FALSE,"Combo";#N/A,#N/A,FALSE,"FAIR";#N/A,#N/A,FALSE,"RBC";#N/A,#N/A,FALSE,"xxxx";#N/A,#N/A,FALSE,"A_D";#N/A,#N/A,FALSE,"WACC";#N/A,#N/A,FALSE,"DCF";#N/A,#N/A,FALSE,"LBO";#N/A,#N/A,FALSE,"AcqMults";#N/A,#N/A,FALSE,"CompMults"}</definedName>
    <definedName name="asdfasdf_2" hidden="1">{#N/A,#N/A,FALSE,"TS";#N/A,#N/A,FALSE,"Combo";#N/A,#N/A,FALSE,"FAIR";#N/A,#N/A,FALSE,"RBC";#N/A,#N/A,FALSE,"xxxx";#N/A,#N/A,FALSE,"A_D";#N/A,#N/A,FALSE,"WACC";#N/A,#N/A,FALSE,"DCF";#N/A,#N/A,FALSE,"LBO";#N/A,#N/A,FALSE,"AcqMults";#N/A,#N/A,FALSE,"CompMults"}</definedName>
    <definedName name="asdfasdf_3" hidden="1">{#N/A,#N/A,FALSE,"TS";#N/A,#N/A,FALSE,"Combo";#N/A,#N/A,FALSE,"FAIR";#N/A,#N/A,FALSE,"RBC";#N/A,#N/A,FALSE,"xxxx";#N/A,#N/A,FALSE,"A_D";#N/A,#N/A,FALSE,"WACC";#N/A,#N/A,FALSE,"DCF";#N/A,#N/A,FALSE,"LBO";#N/A,#N/A,FALSE,"AcqMults";#N/A,#N/A,FALSE,"CompMults"}</definedName>
    <definedName name="asdfasdf_4" hidden="1">{#N/A,#N/A,FALSE,"TS";#N/A,#N/A,FALSE,"Combo";#N/A,#N/A,FALSE,"FAIR";#N/A,#N/A,FALSE,"RBC";#N/A,#N/A,FALSE,"xxxx";#N/A,#N/A,FALSE,"A_D";#N/A,#N/A,FALSE,"WACC";#N/A,#N/A,FALSE,"DCF";#N/A,#N/A,FALSE,"LBO";#N/A,#N/A,FALSE,"AcqMults";#N/A,#N/A,FALSE,"CompMults"}</definedName>
    <definedName name="asdfasdf_5" hidden="1">{#N/A,#N/A,FALSE,"TS";#N/A,#N/A,FALSE,"Combo";#N/A,#N/A,FALSE,"FAIR";#N/A,#N/A,FALSE,"RBC";#N/A,#N/A,FALSE,"xxxx";#N/A,#N/A,FALSE,"A_D";#N/A,#N/A,FALSE,"WACC";#N/A,#N/A,FALSE,"DCF";#N/A,#N/A,FALSE,"LBO";#N/A,#N/A,FALSE,"AcqMults";#N/A,#N/A,FALSE,"CompMults"}</definedName>
    <definedName name="asdfdd" hidden="1">{"mgmt forecast",#N/A,FALSE,"Mgmt Forecast";"dcf table",#N/A,FALSE,"Mgmt Forecast";"sensitivity",#N/A,FALSE,"Mgmt Forecast";"table inputs",#N/A,FALSE,"Mgmt Forecast";"calculations",#N/A,FALSE,"Mgmt Forecast"}</definedName>
    <definedName name="ASDFG">#REF!</definedName>
    <definedName name="ASDFG1">#REF!</definedName>
    <definedName name="asdfghrety">#N/A</definedName>
    <definedName name="asdgasg">#N/A</definedName>
    <definedName name="ASDXZ">#REF!</definedName>
    <definedName name="ASQWE">#REF!</definedName>
    <definedName name="Assumptions_Language">#REF!</definedName>
    <definedName name="ASW">#REF!</definedName>
    <definedName name="ASWE">#REF!</definedName>
    <definedName name="ATSeXToEUR" hidden="1">1/EUReXToATS</definedName>
    <definedName name="avg_days">#REF!</definedName>
    <definedName name="awert" hidden="1">{#N/A,#N/A,FALSE,"ORIX CSC"}</definedName>
    <definedName name="AZXDR" hidden="1">#REF!</definedName>
    <definedName name="AZXQ">#REF!</definedName>
    <definedName name="AZXS">#REF!</definedName>
    <definedName name="AZXSC">#REF!</definedName>
    <definedName name="AZXSCDF">#REF!</definedName>
    <definedName name="AZXSCDV">#REF!</definedName>
    <definedName name="a暗暗">#REF!</definedName>
    <definedName name="b" hidden="1">{"histincome",#N/A,FALSE,"hyfins";"closing balance",#N/A,FALSE,"hyfins"}</definedName>
    <definedName name="B.dbf">#REF!</definedName>
    <definedName name="b_1" hidden="1">{#N/A,#N/A,FALSE,"Virgin Flightdeck"}</definedName>
    <definedName name="b_2" hidden="1">{#N/A,#N/A,FALSE,"Virgin Flightdeck"}</definedName>
    <definedName name="b_3" hidden="1">{#N/A,#N/A,FALSE,"Virgin Flightdeck"}</definedName>
    <definedName name="b_4" hidden="1">{#N/A,#N/A,FALSE,"Virgin Flightdeck"}</definedName>
    <definedName name="b_5" hidden="1">{#N/A,#N/A,FALSE,"Virgin Flightdeck"}</definedName>
    <definedName name="B2GS">#REF!</definedName>
    <definedName name="ba" hidden="1">{#N/A,#N/A,FALSE,"Virgin Flightdeck"}</definedName>
    <definedName name="backup" hidden="1">{#N/A,#N/A,TRUE,"KEY DATA";#N/A,#N/A,TRUE,"KEY DATA Base Case";#N/A,#N/A,TRUE,"JULY";#N/A,#N/A,TRUE,"AUG";#N/A,#N/A,TRUE,"SEPT";#N/A,#N/A,TRUE,"3Q"}</definedName>
    <definedName name="backup." hidden="1">{#N/A,#N/A,TRUE,"KEY DATA";#N/A,#N/A,TRUE,"KEY DATA Base Case";#N/A,#N/A,TRUE,"JULY";#N/A,#N/A,TRUE,"AUG";#N/A,#N/A,TRUE,"SEPT";#N/A,#N/A,TRUE,"3Q"}</definedName>
    <definedName name="backup._1" hidden="1">{#N/A,#N/A,TRUE,"KEY DATA";#N/A,#N/A,TRUE,"KEY DATA Base Case";#N/A,#N/A,TRUE,"JULY";#N/A,#N/A,TRUE,"AUG";#N/A,#N/A,TRUE,"SEPT";#N/A,#N/A,TRUE,"3Q"}</definedName>
    <definedName name="backup._2" hidden="1">{#N/A,#N/A,TRUE,"KEY DATA";#N/A,#N/A,TRUE,"KEY DATA Base Case";#N/A,#N/A,TRUE,"JULY";#N/A,#N/A,TRUE,"AUG";#N/A,#N/A,TRUE,"SEPT";#N/A,#N/A,TRUE,"3Q"}</definedName>
    <definedName name="backup._3" hidden="1">{#N/A,#N/A,TRUE,"KEY DATA";#N/A,#N/A,TRUE,"KEY DATA Base Case";#N/A,#N/A,TRUE,"JULY";#N/A,#N/A,TRUE,"AUG";#N/A,#N/A,TRUE,"SEPT";#N/A,#N/A,TRUE,"3Q"}</definedName>
    <definedName name="backup._4" hidden="1">{#N/A,#N/A,TRUE,"KEY DATA";#N/A,#N/A,TRUE,"KEY DATA Base Case";#N/A,#N/A,TRUE,"JULY";#N/A,#N/A,TRUE,"AUG";#N/A,#N/A,TRUE,"SEPT";#N/A,#N/A,TRUE,"3Q"}</definedName>
    <definedName name="backup._5" hidden="1">{#N/A,#N/A,TRUE,"KEY DATA";#N/A,#N/A,TRUE,"KEY DATA Base Case";#N/A,#N/A,TRUE,"JULY";#N/A,#N/A,TRUE,"AUG";#N/A,#N/A,TRUE,"SEPT";#N/A,#N/A,TRUE,"3Q"}</definedName>
    <definedName name="backup_1" hidden="1">{#N/A,#N/A,TRUE,"KEY DATA";#N/A,#N/A,TRUE,"KEY DATA Base Case";#N/A,#N/A,TRUE,"JULY";#N/A,#N/A,TRUE,"AUG";#N/A,#N/A,TRUE,"SEPT";#N/A,#N/A,TRUE,"3Q"}</definedName>
    <definedName name="backup_2" hidden="1">{#N/A,#N/A,TRUE,"KEY DATA";#N/A,#N/A,TRUE,"KEY DATA Base Case";#N/A,#N/A,TRUE,"JULY";#N/A,#N/A,TRUE,"AUG";#N/A,#N/A,TRUE,"SEPT";#N/A,#N/A,TRUE,"3Q"}</definedName>
    <definedName name="backup_3" hidden="1">{#N/A,#N/A,TRUE,"KEY DATA";#N/A,#N/A,TRUE,"KEY DATA Base Case";#N/A,#N/A,TRUE,"JULY";#N/A,#N/A,TRUE,"AUG";#N/A,#N/A,TRUE,"SEPT";#N/A,#N/A,TRUE,"3Q"}</definedName>
    <definedName name="backup_4" hidden="1">{#N/A,#N/A,TRUE,"KEY DATA";#N/A,#N/A,TRUE,"KEY DATA Base Case";#N/A,#N/A,TRUE,"JULY";#N/A,#N/A,TRUE,"AUG";#N/A,#N/A,TRUE,"SEPT";#N/A,#N/A,TRUE,"3Q"}</definedName>
    <definedName name="backup_5" hidden="1">{#N/A,#N/A,TRUE,"KEY DATA";#N/A,#N/A,TRUE,"KEY DATA Base Case";#N/A,#N/A,TRUE,"JULY";#N/A,#N/A,TRUE,"AUG";#N/A,#N/A,TRUE,"SEPT";#N/A,#N/A,TRUE,"3Q"}</definedName>
    <definedName name="balance_type">1</definedName>
    <definedName name="BalanceSheetDate">#REF!</definedName>
    <definedName name="BalanceSheetDates">#REF!</definedName>
    <definedName name="bb">#REF!</definedName>
    <definedName name="bb_1" hidden="1">{#N/A,#N/A,FALSE,"Virgin Flightdeck"}</definedName>
    <definedName name="bb_2" hidden="1">{#N/A,#N/A,FALSE,"Virgin Flightdeck"}</definedName>
    <definedName name="bb_3" hidden="1">{#N/A,#N/A,FALSE,"Virgin Flightdeck"}</definedName>
    <definedName name="bb_4" hidden="1">{#N/A,#N/A,FALSE,"Virgin Flightdeck"}</definedName>
    <definedName name="bb_5" hidden="1">{#N/A,#N/A,FALSE,"Virgin Flightdeck"}</definedName>
    <definedName name="bbb" hidden="1">{#N/A,#N/A,FALSE,"Consolidated Shipley";#N/A,#N/A,FALSE,"Consolidated PWB";#N/A,#N/A,FALSE,"Consolidated Micro"}</definedName>
    <definedName name="bbb_1" hidden="1">{#N/A,#N/A,FALSE,"Consolidated Shipley";#N/A,#N/A,FALSE,"Consolidated PWB";#N/A,#N/A,FALSE,"Consolidated Micro"}</definedName>
    <definedName name="bbb_2" hidden="1">{#N/A,#N/A,FALSE,"Consolidated Shipley";#N/A,#N/A,FALSE,"Consolidated PWB";#N/A,#N/A,FALSE,"Consolidated Micro"}</definedName>
    <definedName name="bbb_3" hidden="1">{#N/A,#N/A,FALSE,"Consolidated Shipley";#N/A,#N/A,FALSE,"Consolidated PWB";#N/A,#N/A,FALSE,"Consolidated Micro"}</definedName>
    <definedName name="bbb_4" hidden="1">{#N/A,#N/A,FALSE,"Consolidated Shipley";#N/A,#N/A,FALSE,"Consolidated PWB";#N/A,#N/A,FALSE,"Consolidated Micro"}</definedName>
    <definedName name="bbb_5" hidden="1">{#N/A,#N/A,FALSE,"Consolidated Shipley";#N/A,#N/A,FALSE,"Consolidated PWB";#N/A,#N/A,FALSE,"Consolidated Micro"}</definedName>
    <definedName name="bbbb" hidden="1">{"gross_margin1",#N/A,FALSE,"Gross Margin Detail";"gross_margin2",#N/A,FALSE,"Gross Margin Detail"}</definedName>
    <definedName name="bbbb_1" hidden="1">{"gross_margin1",#N/A,FALSE,"Gross Margin Detail";"gross_margin2",#N/A,FALSE,"Gross Margin Detail"}</definedName>
    <definedName name="bbbb_2" hidden="1">{"gross_margin1",#N/A,FALSE,"Gross Margin Detail";"gross_margin2",#N/A,FALSE,"Gross Margin Detail"}</definedName>
    <definedName name="bbbb_3" hidden="1">{"gross_margin1",#N/A,FALSE,"Gross Margin Detail";"gross_margin2",#N/A,FALSE,"Gross Margin Detail"}</definedName>
    <definedName name="bbbb_4" hidden="1">{"gross_margin1",#N/A,FALSE,"Gross Margin Detail";"gross_margin2",#N/A,FALSE,"Gross Margin Detail"}</definedName>
    <definedName name="bbbb_5" hidden="1">{"gross_margin1",#N/A,FALSE,"Gross Margin Detail";"gross_margin2",#N/A,FALSE,"Gross Margin Detail"}</definedName>
    <definedName name="bbbbb" hidden="1">{"historical acquirer",#N/A,FALSE,"Historical Performance";"historical target",#N/A,FALSE,"Historical Performance"}</definedName>
    <definedName name="bbbbb_1" hidden="1">{"historical acquirer",#N/A,FALSE,"Historical Performance";"historical target",#N/A,FALSE,"Historical Performance"}</definedName>
    <definedName name="bbbbb_2" hidden="1">{"historical acquirer",#N/A,FALSE,"Historical Performance";"historical target",#N/A,FALSE,"Historical Performance"}</definedName>
    <definedName name="bbbbb_3" hidden="1">{"historical acquirer",#N/A,FALSE,"Historical Performance";"historical target",#N/A,FALSE,"Historical Performance"}</definedName>
    <definedName name="bbbbb_4" hidden="1">{"historical acquirer",#N/A,FALSE,"Historical Performance";"historical target",#N/A,FALSE,"Historical Performance"}</definedName>
    <definedName name="bbbbb_5" hidden="1">{"historical acquirer",#N/A,FALSE,"Historical Performance";"historical target",#N/A,FALSE,"Historical Performance"}</definedName>
    <definedName name="bbbbbb" hidden="1">{#N/A,#N/A,TRUE,"Acquirer_Cases_Input";#N/A,#N/A,TRUE,"Acquirer_Input";#N/A,#N/A,TRUE,"Acquirer"}</definedName>
    <definedName name="bbbbbb_1" hidden="1">{#N/A,#N/A,TRUE,"Acquirer_Cases_Input";#N/A,#N/A,TRUE,"Acquirer_Input";#N/A,#N/A,TRUE,"Acquirer"}</definedName>
    <definedName name="bbbbbb_2" hidden="1">{#N/A,#N/A,TRUE,"Acquirer_Cases_Input";#N/A,#N/A,TRUE,"Acquirer_Input";#N/A,#N/A,TRUE,"Acquirer"}</definedName>
    <definedName name="bbbbbb_3" hidden="1">{#N/A,#N/A,TRUE,"Acquirer_Cases_Input";#N/A,#N/A,TRUE,"Acquirer_Input";#N/A,#N/A,TRUE,"Acquirer"}</definedName>
    <definedName name="bbbbbb_4" hidden="1">{#N/A,#N/A,TRUE,"Acquirer_Cases_Input";#N/A,#N/A,TRUE,"Acquirer_Input";#N/A,#N/A,TRUE,"Acquirer"}</definedName>
    <definedName name="bbbbbb_5" hidden="1">{#N/A,#N/A,TRUE,"Acquirer_Cases_Input";#N/A,#N/A,TRUE,"Acquirer_Input";#N/A,#N/A,TRUE,"Acquirer"}</definedName>
    <definedName name="bbbbbbb" hidden="1">{"graph",#N/A,FALSE,"WWJU";"graph",#N/A,FALSE,"WWSEM";"graph",#N/A,FALSE,"GOMJU";"graph",#N/A,FALSE,"GOMSEM";"graph",#N/A,FALSE,"NSJU";"graph",#N/A,FALSE,"NSSEM";"graph",#N/A,FALSE,"WAJU";"graph",#N/A,FALSE,"STOCKPRI";"graph",#N/A,FALSE,"CFTEV";"graph",#N/A,FALSE,"NAV-RCV";"graph",#N/A,FALSE,"CRUDEWW"}</definedName>
    <definedName name="bbbbbbb_1" hidden="1">{"graph",#N/A,FALSE,"WWJU";"graph",#N/A,FALSE,"WWSEM";"graph",#N/A,FALSE,"GOMJU";"graph",#N/A,FALSE,"GOMSEM";"graph",#N/A,FALSE,"NSJU";"graph",#N/A,FALSE,"NSSEM";"graph",#N/A,FALSE,"WAJU";"graph",#N/A,FALSE,"STOCKPRI";"graph",#N/A,FALSE,"CFTEV";"graph",#N/A,FALSE,"NAV-RCV";"graph",#N/A,FALSE,"CRUDEWW"}</definedName>
    <definedName name="bbbbbbb_2" hidden="1">{"graph",#N/A,FALSE,"WWJU";"graph",#N/A,FALSE,"WWSEM";"graph",#N/A,FALSE,"GOMJU";"graph",#N/A,FALSE,"GOMSEM";"graph",#N/A,FALSE,"NSJU";"graph",#N/A,FALSE,"NSSEM";"graph",#N/A,FALSE,"WAJU";"graph",#N/A,FALSE,"STOCKPRI";"graph",#N/A,FALSE,"CFTEV";"graph",#N/A,FALSE,"NAV-RCV";"graph",#N/A,FALSE,"CRUDEWW"}</definedName>
    <definedName name="bbbbbbb_3" hidden="1">{"graph",#N/A,FALSE,"WWJU";"graph",#N/A,FALSE,"WWSEM";"graph",#N/A,FALSE,"GOMJU";"graph",#N/A,FALSE,"GOMSEM";"graph",#N/A,FALSE,"NSJU";"graph",#N/A,FALSE,"NSSEM";"graph",#N/A,FALSE,"WAJU";"graph",#N/A,FALSE,"STOCKPRI";"graph",#N/A,FALSE,"CFTEV";"graph",#N/A,FALSE,"NAV-RCV";"graph",#N/A,FALSE,"CRUDEWW"}</definedName>
    <definedName name="bbbbbbb_4" hidden="1">{"graph",#N/A,FALSE,"WWJU";"graph",#N/A,FALSE,"WWSEM";"graph",#N/A,FALSE,"GOMJU";"graph",#N/A,FALSE,"GOMSEM";"graph",#N/A,FALSE,"NSJU";"graph",#N/A,FALSE,"NSSEM";"graph",#N/A,FALSE,"WAJU";"graph",#N/A,FALSE,"STOCKPRI";"graph",#N/A,FALSE,"CFTEV";"graph",#N/A,FALSE,"NAV-RCV";"graph",#N/A,FALSE,"CRUDEWW"}</definedName>
    <definedName name="bbbbbbb_5" hidden="1">{"graph",#N/A,FALSE,"WWJU";"graph",#N/A,FALSE,"WWSEM";"graph",#N/A,FALSE,"GOMJU";"graph",#N/A,FALSE,"GOMSEM";"graph",#N/A,FALSE,"NSJU";"graph",#N/A,FALSE,"NSSEM";"graph",#N/A,FALSE,"WAJU";"graph",#N/A,FALSE,"STOCKPRI";"graph",#N/A,FALSE,"CFTEV";"graph",#N/A,FALSE,"NAV-RCV";"graph",#N/A,FALSE,"CRUDEWW"}</definedName>
    <definedName name="bbxml">#REF!</definedName>
    <definedName name="BD">#REF!</definedName>
    <definedName name="Bear" hidden="1">{#N/A,#N/A,FALSE,"TS";#N/A,#N/A,FALSE,"Combo";#N/A,#N/A,FALSE,"FAIR";#N/A,#N/A,FALSE,"RBC";#N/A,#N/A,FALSE,"xxxx";#N/A,#N/A,FALSE,"A_D";#N/A,#N/A,FALSE,"WACC";#N/A,#N/A,FALSE,"DCF";#N/A,#N/A,FALSE,"LBO";#N/A,#N/A,FALSE,"AcqMults";#N/A,#N/A,FALSE,"CompMults"}</definedName>
    <definedName name="Bear_1" hidden="1">{#N/A,#N/A,FALSE,"TS";#N/A,#N/A,FALSE,"Combo";#N/A,#N/A,FALSE,"FAIR";#N/A,#N/A,FALSE,"RBC";#N/A,#N/A,FALSE,"xxxx";#N/A,#N/A,FALSE,"A_D";#N/A,#N/A,FALSE,"WACC";#N/A,#N/A,FALSE,"DCF";#N/A,#N/A,FALSE,"LBO";#N/A,#N/A,FALSE,"AcqMults";#N/A,#N/A,FALSE,"CompMults"}</definedName>
    <definedName name="Bear_2" hidden="1">{#N/A,#N/A,FALSE,"TS";#N/A,#N/A,FALSE,"Combo";#N/A,#N/A,FALSE,"FAIR";#N/A,#N/A,FALSE,"RBC";#N/A,#N/A,FALSE,"xxxx";#N/A,#N/A,FALSE,"A_D";#N/A,#N/A,FALSE,"WACC";#N/A,#N/A,FALSE,"DCF";#N/A,#N/A,FALSE,"LBO";#N/A,#N/A,FALSE,"AcqMults";#N/A,#N/A,FALSE,"CompMults"}</definedName>
    <definedName name="Bear_3" hidden="1">{#N/A,#N/A,FALSE,"TS";#N/A,#N/A,FALSE,"Combo";#N/A,#N/A,FALSE,"FAIR";#N/A,#N/A,FALSE,"RBC";#N/A,#N/A,FALSE,"xxxx";#N/A,#N/A,FALSE,"A_D";#N/A,#N/A,FALSE,"WACC";#N/A,#N/A,FALSE,"DCF";#N/A,#N/A,FALSE,"LBO";#N/A,#N/A,FALSE,"AcqMults";#N/A,#N/A,FALSE,"CompMults"}</definedName>
    <definedName name="Bear_4" hidden="1">{#N/A,#N/A,FALSE,"TS";#N/A,#N/A,FALSE,"Combo";#N/A,#N/A,FALSE,"FAIR";#N/A,#N/A,FALSE,"RBC";#N/A,#N/A,FALSE,"xxxx";#N/A,#N/A,FALSE,"A_D";#N/A,#N/A,FALSE,"WACC";#N/A,#N/A,FALSE,"DCF";#N/A,#N/A,FALSE,"LBO";#N/A,#N/A,FALSE,"AcqMults";#N/A,#N/A,FALSE,"CompMults"}</definedName>
    <definedName name="Bear_5" hidden="1">{#N/A,#N/A,FALSE,"TS";#N/A,#N/A,FALSE,"Combo";#N/A,#N/A,FALSE,"FAIR";#N/A,#N/A,FALSE,"RBC";#N/A,#N/A,FALSE,"xxxx";#N/A,#N/A,FALSE,"A_D";#N/A,#N/A,FALSE,"WACC";#N/A,#N/A,FALSE,"DCF";#N/A,#N/A,FALSE,"LBO";#N/A,#N/A,FALSE,"AcqMults";#N/A,#N/A,FALSE,"CompMults"}</definedName>
    <definedName name="bearr" hidden="1">{#N/A,#N/A,FALSE,"TS";#N/A,#N/A,FALSE,"Combo";#N/A,#N/A,FALSE,"FAIR";#N/A,#N/A,FALSE,"RBC";#N/A,#N/A,FALSE,"xxxx";#N/A,#N/A,FALSE,"A_D";#N/A,#N/A,FALSE,"WACC";#N/A,#N/A,FALSE,"DCF";#N/A,#N/A,FALSE,"LBO";#N/A,#N/A,FALSE,"AcqMults";#N/A,#N/A,FALSE,"CompMults"}</definedName>
    <definedName name="bearr_1" hidden="1">{#N/A,#N/A,FALSE,"TS";#N/A,#N/A,FALSE,"Combo";#N/A,#N/A,FALSE,"FAIR";#N/A,#N/A,FALSE,"RBC";#N/A,#N/A,FALSE,"xxxx";#N/A,#N/A,FALSE,"A_D";#N/A,#N/A,FALSE,"WACC";#N/A,#N/A,FALSE,"DCF";#N/A,#N/A,FALSE,"LBO";#N/A,#N/A,FALSE,"AcqMults";#N/A,#N/A,FALSE,"CompMults"}</definedName>
    <definedName name="bearr_2" hidden="1">{#N/A,#N/A,FALSE,"TS";#N/A,#N/A,FALSE,"Combo";#N/A,#N/A,FALSE,"FAIR";#N/A,#N/A,FALSE,"RBC";#N/A,#N/A,FALSE,"xxxx";#N/A,#N/A,FALSE,"A_D";#N/A,#N/A,FALSE,"WACC";#N/A,#N/A,FALSE,"DCF";#N/A,#N/A,FALSE,"LBO";#N/A,#N/A,FALSE,"AcqMults";#N/A,#N/A,FALSE,"CompMults"}</definedName>
    <definedName name="bearr_3" hidden="1">{#N/A,#N/A,FALSE,"TS";#N/A,#N/A,FALSE,"Combo";#N/A,#N/A,FALSE,"FAIR";#N/A,#N/A,FALSE,"RBC";#N/A,#N/A,FALSE,"xxxx";#N/A,#N/A,FALSE,"A_D";#N/A,#N/A,FALSE,"WACC";#N/A,#N/A,FALSE,"DCF";#N/A,#N/A,FALSE,"LBO";#N/A,#N/A,FALSE,"AcqMults";#N/A,#N/A,FALSE,"CompMults"}</definedName>
    <definedName name="bearr_4" hidden="1">{#N/A,#N/A,FALSE,"TS";#N/A,#N/A,FALSE,"Combo";#N/A,#N/A,FALSE,"FAIR";#N/A,#N/A,FALSE,"RBC";#N/A,#N/A,FALSE,"xxxx";#N/A,#N/A,FALSE,"A_D";#N/A,#N/A,FALSE,"WACC";#N/A,#N/A,FALSE,"DCF";#N/A,#N/A,FALSE,"LBO";#N/A,#N/A,FALSE,"AcqMults";#N/A,#N/A,FALSE,"CompMults"}</definedName>
    <definedName name="bearr_5" hidden="1">{#N/A,#N/A,FALSE,"TS";#N/A,#N/A,FALSE,"Combo";#N/A,#N/A,FALSE,"FAIR";#N/A,#N/A,FALSE,"RBC";#N/A,#N/A,FALSE,"xxxx";#N/A,#N/A,FALSE,"A_D";#N/A,#N/A,FALSE,"WACC";#N/A,#N/A,FALSE,"DCF";#N/A,#N/A,FALSE,"LBO";#N/A,#N/A,FALSE,"AcqMults";#N/A,#N/A,FALSE,"CompMults"}</definedName>
    <definedName name="BEFeXToEUR" hidden="1">1/EUReXToBEF</definedName>
    <definedName name="before_tax">#REF!</definedName>
    <definedName name="beg_day">#REF!</definedName>
    <definedName name="beg_day1">#REF!</definedName>
    <definedName name="BILL"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BILL_1"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BILL_2"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BILL_3"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BILL_4"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BILL_5"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BLPB1" hidden="1">#REF!</definedName>
    <definedName name="BLPB10" hidden="1">#REF!</definedName>
    <definedName name="BLPB11" hidden="1">#REF!</definedName>
    <definedName name="BLPB6" hidden="1">#REF!</definedName>
    <definedName name="BLPB7" hidden="1">#REF!</definedName>
    <definedName name="BLPB8" hidden="1">#REF!</definedName>
    <definedName name="BLPB9" hidden="1">#REF!</definedName>
    <definedName name="BLPH1" hidden="1">#REF!</definedName>
    <definedName name="BLPH10" hidden="1">#REF!</definedName>
    <definedName name="BLPH11" hidden="1">#REF!</definedName>
    <definedName name="BLPH12" hidden="1">#REF!</definedName>
    <definedName name="BLPH13" hidden="1">#REF!</definedName>
    <definedName name="BLPH14" hidden="1">#REF!</definedName>
    <definedName name="BLPH15" hidden="1">#REF!</definedName>
    <definedName name="BLPH16" hidden="1">#REF!</definedName>
    <definedName name="BLPH17" hidden="1">#REF!</definedName>
    <definedName name="BLPH18" hidden="1">#REF!</definedName>
    <definedName name="BLPH19" hidden="1">#REF!</definedName>
    <definedName name="BLPH2" hidden="1">#REF!</definedName>
    <definedName name="BLPH20" hidden="1">#REF!</definedName>
    <definedName name="BLPH200001" hidden="1">#REF!</definedName>
    <definedName name="BLPH3" hidden="1">#REF!</definedName>
    <definedName name="BLPH4" hidden="1">#REF!</definedName>
    <definedName name="BLPH5" hidden="1">#REF!</definedName>
    <definedName name="BLPH6" hidden="1">#REF!</definedName>
    <definedName name="BLPH7" hidden="1">#REF!</definedName>
    <definedName name="BLPH8" hidden="1">#REF!</definedName>
    <definedName name="BLPH9" hidden="1">#REF!</definedName>
    <definedName name="bnnn" hidden="1">{"mgmt forecast",#N/A,FALSE,"Mgmt Forecast";"dcf table",#N/A,FALSE,"Mgmt Forecast";"sensitivity",#N/A,FALSE,"Mgmt Forecast";"table inputs",#N/A,FALSE,"Mgmt Forecast";"calculations",#N/A,FALSE,"Mgmt Forecast"}</definedName>
    <definedName name="boc">7.8125</definedName>
    <definedName name="BorrowerName">#REF!</definedName>
    <definedName name="BS">#REF!</definedName>
    <definedName name="BSCS">#REF!</definedName>
    <definedName name="BSCSP2">#REF!</definedName>
    <definedName name="BSrate">#REF!</definedName>
    <definedName name="Budgetv2.4" hidden="1">#REF!</definedName>
    <definedName name="cable00">#REF!</definedName>
    <definedName name="cable01">#REF!</definedName>
    <definedName name="cable02">#REF!</definedName>
    <definedName name="cable03">#REF!</definedName>
    <definedName name="cable04">#REF!</definedName>
    <definedName name="cable99">#REF!</definedName>
    <definedName name="caiwu">#REF!</definedName>
    <definedName name="calc">1</definedName>
    <definedName name="CapRate">#REF!</definedName>
    <definedName name="cashflow20030930" hidden="1">{"M1Print",#N/A,TRUE,"M1";"M2Print",#N/A,TRUE,"M2";"M1sPrint",#N/A,TRUE,"M1s";"M2aPrint",#N/A,TRUE,"M2a";"M4Print",#N/A,TRUE,"M4";"M5Print",#N/A,TRUE,"M5";"M6Print",#N/A,TRUE,"M6";"M6_1Print",#N/A,TRUE,"M6_1";"M6_2Print",#N/A,TRUE,"M6_2";"M7_1Print",#N/A,TRUE,"M7_1";"M7_2Print",#N/A,TRUE,"M7_2"}</definedName>
    <definedName name="CBWorkbookPriority" hidden="1">-1306763243</definedName>
    <definedName name="cc"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ccc" hidden="1">{"cred comp",#N/A,FALSE,"Comparable Credit Analysis";"IS",#N/A,FALSE,"IS";"Sensitivity",#N/A,FALSE,"Sensitivity";"BS",#N/A,FALSE,"BS";"Bond Summary",#N/A,FALSE,"B Summary";"AD",#N/A,FALSE,"Accretion";"NAV",#N/A,FALSE,"NAV";"SU",#N/A,FALSE,"S&amp;U";"acq. study",#N/A,FALSE,"Acq. Study";"F Charges",#N/A,FALSE,"Fixed Charges"}</definedName>
    <definedName name="ccc_1" hidden="1">{"cred comp",#N/A,FALSE,"Comparable Credit Analysis";"IS",#N/A,FALSE,"IS";"Sensitivity",#N/A,FALSE,"Sensitivity";"BS",#N/A,FALSE,"BS";"Bond Summary",#N/A,FALSE,"B Summary";"AD",#N/A,FALSE,"Accretion";"NAV",#N/A,FALSE,"NAV";"SU",#N/A,FALSE,"S&amp;U";"acq. study",#N/A,FALSE,"Acq. Study";"F Charges",#N/A,FALSE,"Fixed Charges"}</definedName>
    <definedName name="ccc_2" hidden="1">{"cred comp",#N/A,FALSE,"Comparable Credit Analysis";"IS",#N/A,FALSE,"IS";"Sensitivity",#N/A,FALSE,"Sensitivity";"BS",#N/A,FALSE,"BS";"Bond Summary",#N/A,FALSE,"B Summary";"AD",#N/A,FALSE,"Accretion";"NAV",#N/A,FALSE,"NAV";"SU",#N/A,FALSE,"S&amp;U";"acq. study",#N/A,FALSE,"Acq. Study";"F Charges",#N/A,FALSE,"Fixed Charges"}</definedName>
    <definedName name="ccc_3" hidden="1">{"cred comp",#N/A,FALSE,"Comparable Credit Analysis";"IS",#N/A,FALSE,"IS";"Sensitivity",#N/A,FALSE,"Sensitivity";"BS",#N/A,FALSE,"BS";"Bond Summary",#N/A,FALSE,"B Summary";"AD",#N/A,FALSE,"Accretion";"NAV",#N/A,FALSE,"NAV";"SU",#N/A,FALSE,"S&amp;U";"acq. study",#N/A,FALSE,"Acq. Study";"F Charges",#N/A,FALSE,"Fixed Charges"}</definedName>
    <definedName name="ccc_4" hidden="1">{"cred comp",#N/A,FALSE,"Comparable Credit Analysis";"IS",#N/A,FALSE,"IS";"Sensitivity",#N/A,FALSE,"Sensitivity";"BS",#N/A,FALSE,"BS";"Bond Summary",#N/A,FALSE,"B Summary";"AD",#N/A,FALSE,"Accretion";"NAV",#N/A,FALSE,"NAV";"SU",#N/A,FALSE,"S&amp;U";"acq. study",#N/A,FALSE,"Acq. Study";"F Charges",#N/A,FALSE,"Fixed Charges"}</definedName>
    <definedName name="ccc_5" hidden="1">{"cred comp",#N/A,FALSE,"Comparable Credit Analysis";"IS",#N/A,FALSE,"IS";"Sensitivity",#N/A,FALSE,"Sensitivity";"BS",#N/A,FALSE,"BS";"Bond Summary",#N/A,FALSE,"B Summary";"AD",#N/A,FALSE,"Accretion";"NAV",#N/A,FALSE,"NAV";"SU",#N/A,FALSE,"S&amp;U";"acq. study",#N/A,FALSE,"Acq. Study";"F Charges",#N/A,FALSE,"Fixed Charges"}</definedName>
    <definedName name="cccc" hidden="1">{#N/A,#N/A,FALSE,"SUM";#N/A,#N/A,FALSE,"Holding Cost ";#N/A,#N/A,FALSE,"2000 &amp; C3D";#N/A,#N/A,FALSE,"Disposal Costs";#N/A,#N/A,FALSE,"WIP";#N/A,#N/A,FALSE,"Fin Goods"}</definedName>
    <definedName name="cccc_1" hidden="1">{#N/A,#N/A,FALSE,"SUM";#N/A,#N/A,FALSE,"Holding Cost ";#N/A,#N/A,FALSE,"2000 &amp; C3D";#N/A,#N/A,FALSE,"Disposal Costs";#N/A,#N/A,FALSE,"WIP";#N/A,#N/A,FALSE,"Fin Goods"}</definedName>
    <definedName name="cccc_2" hidden="1">{#N/A,#N/A,FALSE,"SUM";#N/A,#N/A,FALSE,"Holding Cost ";#N/A,#N/A,FALSE,"2000 &amp; C3D";#N/A,#N/A,FALSE,"Disposal Costs";#N/A,#N/A,FALSE,"WIP";#N/A,#N/A,FALSE,"Fin Goods"}</definedName>
    <definedName name="cccc_3" hidden="1">{#N/A,#N/A,FALSE,"SUM";#N/A,#N/A,FALSE,"Holding Cost ";#N/A,#N/A,FALSE,"2000 &amp; C3D";#N/A,#N/A,FALSE,"Disposal Costs";#N/A,#N/A,FALSE,"WIP";#N/A,#N/A,FALSE,"Fin Goods"}</definedName>
    <definedName name="cccc_4" hidden="1">{#N/A,#N/A,FALSE,"SUM";#N/A,#N/A,FALSE,"Holding Cost ";#N/A,#N/A,FALSE,"2000 &amp; C3D";#N/A,#N/A,FALSE,"Disposal Costs";#N/A,#N/A,FALSE,"WIP";#N/A,#N/A,FALSE,"Fin Goods"}</definedName>
    <definedName name="cccc_5" hidden="1">{#N/A,#N/A,FALSE,"SUM";#N/A,#N/A,FALSE,"Holding Cost ";#N/A,#N/A,FALSE,"2000 &amp; C3D";#N/A,#N/A,FALSE,"Disposal Costs";#N/A,#N/A,FALSE,"WIP";#N/A,#N/A,FALSE,"Fin Goods"}</definedName>
    <definedName name="ccccc" hidden="1">{"revenue detail 1",#N/A,FALSE,"Revenue Detail";"revenue detail 2",#N/A,FALSE,"Revenue Detail";"revenue detail 3",#N/A,FALSE,"Revenue Detail";"revenue detail 4",#N/A,FALSE,"Revenue Detail"}</definedName>
    <definedName name="ccccc_1" hidden="1">{"revenue detail 1",#N/A,FALSE,"Revenue Detail";"revenue detail 2",#N/A,FALSE,"Revenue Detail";"revenue detail 3",#N/A,FALSE,"Revenue Detail";"revenue detail 4",#N/A,FALSE,"Revenue Detail"}</definedName>
    <definedName name="ccccc_2" hidden="1">{"revenue detail 1",#N/A,FALSE,"Revenue Detail";"revenue detail 2",#N/A,FALSE,"Revenue Detail";"revenue detail 3",#N/A,FALSE,"Revenue Detail";"revenue detail 4",#N/A,FALSE,"Revenue Detail"}</definedName>
    <definedName name="ccccc_3" hidden="1">{"revenue detail 1",#N/A,FALSE,"Revenue Detail";"revenue detail 2",#N/A,FALSE,"Revenue Detail";"revenue detail 3",#N/A,FALSE,"Revenue Detail";"revenue detail 4",#N/A,FALSE,"Revenue Detail"}</definedName>
    <definedName name="ccccc_4" hidden="1">{"revenue detail 1",#N/A,FALSE,"Revenue Detail";"revenue detail 2",#N/A,FALSE,"Revenue Detail";"revenue detail 3",#N/A,FALSE,"Revenue Detail";"revenue detail 4",#N/A,FALSE,"Revenue Detail"}</definedName>
    <definedName name="ccccc_5" hidden="1">{"revenue detail 1",#N/A,FALSE,"Revenue Detail";"revenue detail 2",#N/A,FALSE,"Revenue Detail";"revenue detail 3",#N/A,FALSE,"Revenue Detail";"revenue detail 4",#N/A,FALSE,"Revenue Detail"}</definedName>
    <definedName name="cccccc" hidden="1">{#N/A,#N/A,TRUE,"Falcons_Standalone";#N/A,#N/A,TRUE,"Target_Input";#N/A,#N/A,TRUE,"Target_Calendarized"}</definedName>
    <definedName name="cccccc_1" hidden="1">{#N/A,#N/A,TRUE,"Falcons_Standalone";#N/A,#N/A,TRUE,"Target_Input";#N/A,#N/A,TRUE,"Target_Calendarized"}</definedName>
    <definedName name="cccccc_2" hidden="1">{#N/A,#N/A,TRUE,"Falcons_Standalone";#N/A,#N/A,TRUE,"Target_Input";#N/A,#N/A,TRUE,"Target_Calendarized"}</definedName>
    <definedName name="cccccc_3" hidden="1">{#N/A,#N/A,TRUE,"Falcons_Standalone";#N/A,#N/A,TRUE,"Target_Input";#N/A,#N/A,TRUE,"Target_Calendarized"}</definedName>
    <definedName name="cccccc_4" hidden="1">{#N/A,#N/A,TRUE,"Falcons_Standalone";#N/A,#N/A,TRUE,"Target_Input";#N/A,#N/A,TRUE,"Target_Calendarized"}</definedName>
    <definedName name="cccccc_5" hidden="1">{#N/A,#N/A,TRUE,"Falcons_Standalone";#N/A,#N/A,TRUE,"Target_Input";#N/A,#N/A,TRUE,"Target_Calendarized"}</definedName>
    <definedName name="ccccccc" hidden="1">{"revenue graph",#N/A,FALSE,"Revenue Graph"}</definedName>
    <definedName name="ccccccc_1" hidden="1">{"revenue graph",#N/A,FALSE,"Revenue Graph"}</definedName>
    <definedName name="ccccccc_2" hidden="1">{"revenue graph",#N/A,FALSE,"Revenue Graph"}</definedName>
    <definedName name="ccccccc_3" hidden="1">{"revenue graph",#N/A,FALSE,"Revenue Graph"}</definedName>
    <definedName name="ccccccc_4" hidden="1">{"revenue graph",#N/A,FALSE,"Revenue Graph"}</definedName>
    <definedName name="ccccccc_5" hidden="1">{"revenue graph",#N/A,FALSE,"Revenue Graph"}</definedName>
    <definedName name="cccccccc" hidden="1">{"Total",#N/A,FALSE,"Six Fields";"PDP",#N/A,FALSE,"Six Fields";"PNP",#N/A,FALSE,"Six Fields";"PUD",#N/A,FALSE,"Six Fields";"Prob",#N/A,FALSE,"Six Fields"}</definedName>
    <definedName name="cccccccc_1" hidden="1">{"Total",#N/A,FALSE,"Six Fields";"PDP",#N/A,FALSE,"Six Fields";"PNP",#N/A,FALSE,"Six Fields";"PUD",#N/A,FALSE,"Six Fields";"Prob",#N/A,FALSE,"Six Fields"}</definedName>
    <definedName name="cccccccc_2" hidden="1">{"Total",#N/A,FALSE,"Six Fields";"PDP",#N/A,FALSE,"Six Fields";"PNP",#N/A,FALSE,"Six Fields";"PUD",#N/A,FALSE,"Six Fields";"Prob",#N/A,FALSE,"Six Fields"}</definedName>
    <definedName name="cccccccc_3" hidden="1">{"Total",#N/A,FALSE,"Six Fields";"PDP",#N/A,FALSE,"Six Fields";"PNP",#N/A,FALSE,"Six Fields";"PUD",#N/A,FALSE,"Six Fields";"Prob",#N/A,FALSE,"Six Fields"}</definedName>
    <definedName name="cccccccc_4" hidden="1">{"Total",#N/A,FALSE,"Six Fields";"PDP",#N/A,FALSE,"Six Fields";"PNP",#N/A,FALSE,"Six Fields";"PUD",#N/A,FALSE,"Six Fields";"Prob",#N/A,FALSE,"Six Fields"}</definedName>
    <definedName name="cccccccc_5" hidden="1">{"Total",#N/A,FALSE,"Six Fields";"PDP",#N/A,FALSE,"Six Fields";"PNP",#N/A,FALSE,"Six Fields";"PUD",#N/A,FALSE,"Six Fields";"Prob",#N/A,FALSE,"Six Fields"}</definedName>
    <definedName name="ccccccccc" hidden="1">{"Sum1",#N/A,FALSE,"Reserve Report";"Sum2",#N/A,FALSE,"Reserve Report";"Sum3",#N/A,FALSE,"Reserve Report";"Sum4",#N/A,FALSE,"Reserve Report"}</definedName>
    <definedName name="ccccccccc_1" hidden="1">{"Sum1",#N/A,FALSE,"Reserve Report";"Sum2",#N/A,FALSE,"Reserve Report";"Sum3",#N/A,FALSE,"Reserve Report";"Sum4",#N/A,FALSE,"Reserve Report"}</definedName>
    <definedName name="ccccccccc_2" hidden="1">{"Sum1",#N/A,FALSE,"Reserve Report";"Sum2",#N/A,FALSE,"Reserve Report";"Sum3",#N/A,FALSE,"Reserve Report";"Sum4",#N/A,FALSE,"Reserve Report"}</definedName>
    <definedName name="ccccccccc_3" hidden="1">{"Sum1",#N/A,FALSE,"Reserve Report";"Sum2",#N/A,FALSE,"Reserve Report";"Sum3",#N/A,FALSE,"Reserve Report";"Sum4",#N/A,FALSE,"Reserve Report"}</definedName>
    <definedName name="ccccccccc_4" hidden="1">{"Sum1",#N/A,FALSE,"Reserve Report";"Sum2",#N/A,FALSE,"Reserve Report";"Sum3",#N/A,FALSE,"Reserve Report";"Sum4",#N/A,FALSE,"Reserve Report"}</definedName>
    <definedName name="ccccccccc_5" hidden="1">{"Sum1",#N/A,FALSE,"Reserve Report";"Sum2",#N/A,FALSE,"Reserve Report";"Sum3",#N/A,FALSE,"Reserve Report";"Sum4",#N/A,FALSE,"Reserve Report"}</definedName>
    <definedName name="CH">7.56</definedName>
    <definedName name="chmxb">#REF!</definedName>
    <definedName name="Choices_Wrapper">#N/A</definedName>
    <definedName name="chu">#REF!</definedName>
    <definedName name="churn">#REF!</definedName>
    <definedName name="CIQWBGuid" hidden="1">"079f9b12-c425-4bff-b095-a309555c5415"</definedName>
    <definedName name="CIT_Rate">#REF!</definedName>
    <definedName name="City">#REF!</definedName>
    <definedName name="client_co">#REF!</definedName>
    <definedName name="Close_Button">#N/A</definedName>
    <definedName name="cmdConsolidateIncludeHandler">#N/A</definedName>
    <definedName name="cmdConsolidateSelectHandler">#N/A</definedName>
    <definedName name="cmdHelp_Click">#N/A</definedName>
    <definedName name="ColorNames">#REF!</definedName>
    <definedName name="CompNo">#REF!</definedName>
    <definedName name="Contents2">{"Client Name or Project Name"}</definedName>
    <definedName name="Conventions">#REF!</definedName>
    <definedName name="cost">#REF!</definedName>
    <definedName name="count">#REF!</definedName>
    <definedName name="CR">#REF!</definedName>
    <definedName name="CreatorVersion">#REF!</definedName>
    <definedName name="CurrencyUnit">#REF!</definedName>
    <definedName name="current_asset">#REF!</definedName>
    <definedName name="cvbdc">#N/A</definedName>
    <definedName name="cy__net_income">#REF!</definedName>
    <definedName name="cy_net_income">#REF!</definedName>
    <definedName name="cy_ret_earn_beg">#REF!</definedName>
    <definedName name="cy_retained_earnings">#REF!</definedName>
    <definedName name="cy_share_equity">#REF!</definedName>
    <definedName name="d">#REF!</definedName>
    <definedName name="d_1" hidden="1">{#N/A,#N/A,FALSE,"Virgin Flightdeck"}</definedName>
    <definedName name="d_2" hidden="1">{#N/A,#N/A,FALSE,"Virgin Flightdeck"}</definedName>
    <definedName name="d_3" hidden="1">{#N/A,#N/A,FALSE,"Virgin Flightdeck"}</definedName>
    <definedName name="d_4" hidden="1">{#N/A,#N/A,FALSE,"Virgin Flightdeck"}</definedName>
    <definedName name="d_5" hidden="1">{#N/A,#N/A,FALSE,"Virgin Flightdeck"}</definedName>
    <definedName name="D2W">IF(#REF!="","",INDEX(DEE,MATCH(#REF!,DEEE,0),4))</definedName>
    <definedName name="DA_1504042729100010675" hidden="1">#REF!</definedName>
    <definedName name="DA_1523853429600000961" hidden="1">#REF!</definedName>
    <definedName name="DA_1523853429600000968" hidden="1">#REF!</definedName>
    <definedName name="DA_1523853429600000979" hidden="1">#REF!</definedName>
    <definedName name="DA_1523853429600000984" hidden="1">#REF!</definedName>
    <definedName name="DA_1523853429600001005" hidden="1">#REF!</definedName>
    <definedName name="DA_1523853429600001072" hidden="1">#REF!</definedName>
    <definedName name="DA_1523853429600001077" hidden="1">#REF!</definedName>
    <definedName name="DA_1523853429600001131" hidden="1">#REF!</definedName>
    <definedName name="Data___Borrower">#REF!</definedName>
    <definedName name="Data___Coll_Info">#REF!</definedName>
    <definedName name="Data___Coll_Scenario">#REF!</definedName>
    <definedName name="Data___Loan">#REF!</definedName>
    <definedName name="data1">#REF!</definedName>
    <definedName name="data2">#REF!</definedName>
    <definedName name="data2010">OFFSET(#REF!,,,COUNTA(#REF!)-1,13)</definedName>
    <definedName name="data2011">OFFSET(#REF!,,,COUNTA(#REF!),13)</definedName>
    <definedName name="data3">#REF!</definedName>
    <definedName name="Database" localSheetId="72" hidden="1">#REF!</definedName>
    <definedName name="Database1">#REF!</definedName>
    <definedName name="datarange">#REF!</definedName>
    <definedName name="DCF打印">#REF!</definedName>
    <definedName name="DCV">#REF!</definedName>
    <definedName name="dd" hidden="1">{#N/A,#N/A,FALSE,"AD_Purch";#N/A,#N/A,FALSE,"Projections";#N/A,#N/A,FALSE,"DCF";#N/A,#N/A,FALSE,"Mkt Val"}</definedName>
    <definedName name="DD_1" hidden="1">{#N/A,#N/A,FALSE,"Virgin Flightdeck"}</definedName>
    <definedName name="DD_2" hidden="1">{#N/A,#N/A,FALSE,"Virgin Flightdeck"}</definedName>
    <definedName name="DD_3" hidden="1">{#N/A,#N/A,FALSE,"Virgin Flightdeck"}</definedName>
    <definedName name="DD_4" hidden="1">{#N/A,#N/A,FALSE,"Virgin Flightdeck"}</definedName>
    <definedName name="DD_5" hidden="1">{#N/A,#N/A,FALSE,"Virgin Flightdeck"}</definedName>
    <definedName name="ddd" hidden="1">{#N/A,#N/A,FALSE,"TS";#N/A,#N/A,FALSE,"Combo";#N/A,#N/A,FALSE,"FAIR";#N/A,#N/A,FALSE,"RBC";#N/A,#N/A,FALSE,"xxxx";#N/A,#N/A,FALSE,"A_D";#N/A,#N/A,FALSE,"WACC";#N/A,#N/A,FALSE,"DCF";#N/A,#N/A,FALSE,"LBO";#N/A,#N/A,FALSE,"AcqMults";#N/A,#N/A,FALSE,"CompMults"}</definedName>
    <definedName name="dddd" hidden="1">{#N/A,#N/A,TRUE,"FOC_Product_Assumptions"}</definedName>
    <definedName name="DDDD_1" hidden="1">{#N/A,#N/A,FALSE,"Virgin Flightdeck"}</definedName>
    <definedName name="DDDD_2" hidden="1">{#N/A,#N/A,FALSE,"Virgin Flightdeck"}</definedName>
    <definedName name="DDDD_3" hidden="1">{#N/A,#N/A,FALSE,"Virgin Flightdeck"}</definedName>
    <definedName name="DDDD_4" hidden="1">{#N/A,#N/A,FALSE,"Virgin Flightdeck"}</definedName>
    <definedName name="DDDD_5" hidden="1">{#N/A,#N/A,FALSE,"Virgin Flightdeck"}</definedName>
    <definedName name="ddddd">#N/A</definedName>
    <definedName name="DDDDDD" hidden="1">{#N/A,#N/A,FALSE,"Virgin Flightdeck"}</definedName>
    <definedName name="DDDDDD_1" hidden="1">{#N/A,#N/A,FALSE,"Virgin Flightdeck"}</definedName>
    <definedName name="DDDDDD_2" hidden="1">{#N/A,#N/A,FALSE,"Virgin Flightdeck"}</definedName>
    <definedName name="DDDDDD_3" hidden="1">{#N/A,#N/A,FALSE,"Virgin Flightdeck"}</definedName>
    <definedName name="DDDDDD_4" hidden="1">{#N/A,#N/A,FALSE,"Virgin Flightdeck"}</definedName>
    <definedName name="DDDDDD_5" hidden="1">{#N/A,#N/A,FALSE,"Virgin Flightdeck"}</definedName>
    <definedName name="DEE">#REF!</definedName>
    <definedName name="DEEE">#REF!</definedName>
    <definedName name="DEMeXToEUR" hidden="1">1/EUReXToDEM</definedName>
    <definedName name="DF_GRID_1">#REF!</definedName>
    <definedName name="DF_NAVPANEL_13">#REF!</definedName>
    <definedName name="DF_NAVPANEL_18">#REF!</definedName>
    <definedName name="dfdfdfd" hidden="1">{#N/A,#N/A,FALSE,"AD_Purchase";#N/A,#N/A,FALSE,"Credit";#N/A,#N/A,FALSE,"PF Acquisition";#N/A,#N/A,FALSE,"PF Offering"}</definedName>
    <definedName name="dfdfdfd_1" hidden="1">{#N/A,#N/A,FALSE,"AD_Purchase";#N/A,#N/A,FALSE,"Credit";#N/A,#N/A,FALSE,"PF Acquisition";#N/A,#N/A,FALSE,"PF Offering"}</definedName>
    <definedName name="dfdfdfd_2" hidden="1">{#N/A,#N/A,FALSE,"AD_Purchase";#N/A,#N/A,FALSE,"Credit";#N/A,#N/A,FALSE,"PF Acquisition";#N/A,#N/A,FALSE,"PF Offering"}</definedName>
    <definedName name="dfdfdfd_3" hidden="1">{#N/A,#N/A,FALSE,"AD_Purchase";#N/A,#N/A,FALSE,"Credit";#N/A,#N/A,FALSE,"PF Acquisition";#N/A,#N/A,FALSE,"PF Offering"}</definedName>
    <definedName name="dfdfdfd_4" hidden="1">{#N/A,#N/A,FALSE,"AD_Purchase";#N/A,#N/A,FALSE,"Credit";#N/A,#N/A,FALSE,"PF Acquisition";#N/A,#N/A,FALSE,"PF Offering"}</definedName>
    <definedName name="dfdfdfd_5" hidden="1">{#N/A,#N/A,FALSE,"AD_Purchase";#N/A,#N/A,FALSE,"Credit";#N/A,#N/A,FALSE,"PF Acquisition";#N/A,#N/A,FALSE,"PF Offering"}</definedName>
    <definedName name="DFG">#REF!</definedName>
    <definedName name="dfhgdfhdrh">#N/A</definedName>
    <definedName name="DFRE">#REF!</definedName>
    <definedName name="dfsfa"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dfsfa_1"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dfsfa_2"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dfsfa_3"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dfsfa_4"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dfsfa_5"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DFVC">#REF!</definedName>
    <definedName name="dgfhgf" hidden="1">{#N/A,#N/A,FALSE,"ORIX CSC"}</definedName>
    <definedName name="dhgdh" hidden="1">{"mgmt forecast",#N/A,FALSE,"Mgmt Forecast";"dcf table",#N/A,FALSE,"Mgmt Forecast";"sensitivity",#N/A,FALSE,"Mgmt Forecast";"table inputs",#N/A,FALSE,"Mgmt Forecast";"calculations",#N/A,FALSE,"Mgmt Forecast"}</definedName>
    <definedName name="didi">#REF!</definedName>
    <definedName name="Differences" hidden="1">{"Operating Data",#N/A,TRUE,"Sheet1";"Valuation Matrix",#N/A,TRUE,"Sheet1";"Sales Analysis",#N/A,TRUE,"Sheet1";"Closed Remodelled New",#N/A,TRUE,"Sheet1";"Competitive and FSP",#N/A,TRUE,"Sheet1";"Working Capital and Capex",#N/A,TRUE,"Sheet1";"depreciation",#N/A,TRUE,"Sheet1"}</definedName>
    <definedName name="discount">#REF!</definedName>
    <definedName name="discussion">#REF!</definedName>
    <definedName name="DLASS">DLASS</definedName>
    <definedName name="dlgAbout_Load">#N/A</definedName>
    <definedName name="DlgAboutBtn">#N/A</definedName>
    <definedName name="DlgConsolidateGS20IncludeEventHandler">#N/A</definedName>
    <definedName name="DlgConsolidateGS20SelectEventHandler">#N/A</definedName>
    <definedName name="dm">#REF!</definedName>
    <definedName name="DocId">"AE1~4~5"</definedName>
    <definedName name="Document_array">{"Book1","公路收费权测算表.xls"}</definedName>
    <definedName name="Document_array_1">{"预计资产负债表.xls","Sheet1"}</definedName>
    <definedName name="Document_array_2">{"预计资产负债表.xls","Sheet1"}</definedName>
    <definedName name="Document_array_3">{"预计资产负债表.xls","Sheet1"}</definedName>
    <definedName name="doh" hidden="1">{#N/A,#N/A,FALSE,"TS";#N/A,#N/A,FALSE,"Combo";#N/A,#N/A,FALSE,"FAIR";#N/A,#N/A,FALSE,"RBC";#N/A,#N/A,FALSE,"xxxx";#N/A,#N/A,FALSE,"A_D";#N/A,#N/A,FALSE,"WACC";#N/A,#N/A,FALSE,"DCF";#N/A,#N/A,FALSE,"LBO";#N/A,#N/A,FALSE,"AcqMults";#N/A,#N/A,FALSE,"CompMults"}</definedName>
    <definedName name="doh_1" hidden="1">{#N/A,#N/A,FALSE,"TS";#N/A,#N/A,FALSE,"Combo";#N/A,#N/A,FALSE,"FAIR";#N/A,#N/A,FALSE,"RBC";#N/A,#N/A,FALSE,"xxxx";#N/A,#N/A,FALSE,"A_D";#N/A,#N/A,FALSE,"WACC";#N/A,#N/A,FALSE,"DCF";#N/A,#N/A,FALSE,"LBO";#N/A,#N/A,FALSE,"AcqMults";#N/A,#N/A,FALSE,"CompMults"}</definedName>
    <definedName name="doh_2" hidden="1">{#N/A,#N/A,FALSE,"TS";#N/A,#N/A,FALSE,"Combo";#N/A,#N/A,FALSE,"FAIR";#N/A,#N/A,FALSE,"RBC";#N/A,#N/A,FALSE,"xxxx";#N/A,#N/A,FALSE,"A_D";#N/A,#N/A,FALSE,"WACC";#N/A,#N/A,FALSE,"DCF";#N/A,#N/A,FALSE,"LBO";#N/A,#N/A,FALSE,"AcqMults";#N/A,#N/A,FALSE,"CompMults"}</definedName>
    <definedName name="doh_3" hidden="1">{#N/A,#N/A,FALSE,"TS";#N/A,#N/A,FALSE,"Combo";#N/A,#N/A,FALSE,"FAIR";#N/A,#N/A,FALSE,"RBC";#N/A,#N/A,FALSE,"xxxx";#N/A,#N/A,FALSE,"A_D";#N/A,#N/A,FALSE,"WACC";#N/A,#N/A,FALSE,"DCF";#N/A,#N/A,FALSE,"LBO";#N/A,#N/A,FALSE,"AcqMults";#N/A,#N/A,FALSE,"CompMults"}</definedName>
    <definedName name="doh_4" hidden="1">{#N/A,#N/A,FALSE,"TS";#N/A,#N/A,FALSE,"Combo";#N/A,#N/A,FALSE,"FAIR";#N/A,#N/A,FALSE,"RBC";#N/A,#N/A,FALSE,"xxxx";#N/A,#N/A,FALSE,"A_D";#N/A,#N/A,FALSE,"WACC";#N/A,#N/A,FALSE,"DCF";#N/A,#N/A,FALSE,"LBO";#N/A,#N/A,FALSE,"AcqMults";#N/A,#N/A,FALSE,"CompMults"}</definedName>
    <definedName name="doh_5" hidden="1">{#N/A,#N/A,FALSE,"TS";#N/A,#N/A,FALSE,"Combo";#N/A,#N/A,FALSE,"FAIR";#N/A,#N/A,FALSE,"RBC";#N/A,#N/A,FALSE,"xxxx";#N/A,#N/A,FALSE,"A_D";#N/A,#N/A,FALSE,"WACC";#N/A,#N/A,FALSE,"DCF";#N/A,#N/A,FALSE,"LBO";#N/A,#N/A,FALSE,"AcqMults";#N/A,#N/A,FALSE,"CompMults"}</definedName>
    <definedName name="domesticQuality">#REF!</definedName>
    <definedName name="domesticQualityGrowth">#REF!</definedName>
    <definedName name="DR">#REF!</definedName>
    <definedName name="drh">#N/A</definedName>
    <definedName name="dry">#N/A</definedName>
    <definedName name="dsaf" hidden="1">{"mgmt forecast",#N/A,FALSE,"Mgmt Forecast";"dcf table",#N/A,FALSE,"Mgmt Forecast";"sensitivity",#N/A,FALSE,"Mgmt Forecast";"table inputs",#N/A,FALSE,"Mgmt Forecast";"calculations",#N/A,FALSE,"Mgmt Forecast"}</definedName>
    <definedName name="dsfd">#N/A</definedName>
    <definedName name="DU">#REF!</definedName>
    <definedName name="DUnr">#REF!</definedName>
    <definedName name="dzfsdf" hidden="1">{#N/A,#N/A,TRUE,"FOC_Product_Assumptions"}</definedName>
    <definedName name="dzfsdf_1" hidden="1">{#N/A,#N/A,TRUE,"FOC_Product_Assumptions"}</definedName>
    <definedName name="dzfsdf_2" hidden="1">{#N/A,#N/A,TRUE,"FOC_Product_Assumptions"}</definedName>
    <definedName name="dzfsdf_3" hidden="1">{#N/A,#N/A,TRUE,"FOC_Product_Assumptions"}</definedName>
    <definedName name="dzfsdf_4" hidden="1">{#N/A,#N/A,TRUE,"FOC_Product_Assumptions"}</definedName>
    <definedName name="dzfsdf_5" hidden="1">{#N/A,#N/A,TRUE,"FOC_Product_Assumptions"}</definedName>
    <definedName name="e" hidden="1">{"mgmt forecast",#N/A,FALSE,"Mgmt Forecast";"dcf table",#N/A,FALSE,"Mgmt Forecast";"sensitivity",#N/A,FALSE,"Mgmt Forecast";"table inputs",#N/A,FALSE,"Mgmt Forecast";"calculations",#N/A,FALSE,"Mgmt Forecast"}</definedName>
    <definedName name="e3004_2">#REF!</definedName>
    <definedName name="EDSW">#REF!</definedName>
    <definedName name="ehgdfgdf">#N/A</definedName>
    <definedName name="EIT">#REF!</definedName>
    <definedName name="emailSentPerDay">#REF!</definedName>
    <definedName name="emailSentPerDayGrowth">#REF!</definedName>
    <definedName name="end">#REF!</definedName>
    <definedName name="end_day">#REF!</definedName>
    <definedName name="ENT_netdebt">#REF!</definedName>
    <definedName name="ENT_share">#REF!</definedName>
    <definedName name="entity">#REF!</definedName>
    <definedName name="ere" hidden="1">{"orixcsc",#N/A,FALSE,"ORIX CSC";"orixcsc2",#N/A,FALSE,"ORIX CSC"}</definedName>
    <definedName name="erh">#N/A</definedName>
    <definedName name="erhdrhaehraeh">#N/A</definedName>
    <definedName name="err">#REF!</definedName>
    <definedName name="errerere">#N/A</definedName>
    <definedName name="ESPeXToEUR" hidden="1">1/EUReXToESP</definedName>
    <definedName name="ESPeXToEUR2" hidden="1">1/EUReXToESP</definedName>
    <definedName name="EstCollateralValue">#REF!</definedName>
    <definedName name="EUR">#REF!</definedName>
    <definedName name="eve">#REF!</definedName>
    <definedName name="ew">ew</definedName>
    <definedName name="ewe">#N/A</definedName>
    <definedName name="ewefw">#REF!</definedName>
    <definedName name="ewrgerg">#N/A</definedName>
    <definedName name="ewrwer" hidden="1">{#N/A,#N/A,FALSE,"ORIX CSC"}</definedName>
    <definedName name="ewwr">#N/A</definedName>
    <definedName name="ex">110</definedName>
    <definedName name="exchange">#REF!</definedName>
    <definedName name="Exit_Year">#REF!</definedName>
    <definedName name="exr">1.1</definedName>
    <definedName name="ExRate">#REF!</definedName>
    <definedName name="exrate1">100</definedName>
    <definedName name="extr" hidden="1">{"P&amp;L",#N/A,TRUE,"HC";"P&amp;L Percents",#N/A,TRUE,"P&amp;L";"M&amp;A3 P&amp;L",#N/A,TRUE,"HC";"M&amp;A3 Pipeline",#N/A,TRUE,"HC";"Franchises",#N/A,TRUE,"HC";"CF&amp;BS",#N/A,TRUE,"HC"}</definedName>
    <definedName name="extr_1" hidden="1">{"P&amp;L",#N/A,TRUE,"HC";"P&amp;L Percents",#N/A,TRUE,"P&amp;L";"M&amp;A3 P&amp;L",#N/A,TRUE,"HC";"M&amp;A3 Pipeline",#N/A,TRUE,"HC";"Franchises",#N/A,TRUE,"HC";"CF&amp;BS",#N/A,TRUE,"HC"}</definedName>
    <definedName name="extr_2" hidden="1">{"P&amp;L",#N/A,TRUE,"HC";"P&amp;L Percents",#N/A,TRUE,"P&amp;L";"M&amp;A3 P&amp;L",#N/A,TRUE,"HC";"M&amp;A3 Pipeline",#N/A,TRUE,"HC";"Franchises",#N/A,TRUE,"HC";"CF&amp;BS",#N/A,TRUE,"HC"}</definedName>
    <definedName name="extr_3" hidden="1">{"P&amp;L",#N/A,TRUE,"HC";"P&amp;L Percents",#N/A,TRUE,"P&amp;L";"M&amp;A3 P&amp;L",#N/A,TRUE,"HC";"M&amp;A3 Pipeline",#N/A,TRUE,"HC";"Franchises",#N/A,TRUE,"HC";"CF&amp;BS",#N/A,TRUE,"HC"}</definedName>
    <definedName name="extr_4" hidden="1">{"P&amp;L",#N/A,TRUE,"HC";"P&amp;L Percents",#N/A,TRUE,"P&amp;L";"M&amp;A3 P&amp;L",#N/A,TRUE,"HC";"M&amp;A3 Pipeline",#N/A,TRUE,"HC";"Franchises",#N/A,TRUE,"HC";"CF&amp;BS",#N/A,TRUE,"HC"}</definedName>
    <definedName name="extr_5" hidden="1">{"P&amp;L",#N/A,TRUE,"HC";"P&amp;L Percents",#N/A,TRUE,"P&amp;L";"M&amp;A3 P&amp;L",#N/A,TRUE,"HC";"M&amp;A3 Pipeline",#N/A,TRUE,"HC";"Franchises",#N/A,TRUE,"HC";"CF&amp;BS",#N/A,TRUE,"HC"}</definedName>
    <definedName name="extr1" hidden="1">{"P&amp;L",#N/A,TRUE,"HC";"P&amp;L Percents",#N/A,TRUE,"P&amp;L";"M&amp;A3 P&amp;L",#N/A,TRUE,"HC";"M&amp;A3 Pipeline",#N/A,TRUE,"HC";"Franchises",#N/A,TRUE,"HC";"CF&amp;BS",#N/A,TRUE,"HC"}</definedName>
    <definedName name="extr1_1" hidden="1">{"P&amp;L",#N/A,TRUE,"HC";"P&amp;L Percents",#N/A,TRUE,"P&amp;L";"M&amp;A3 P&amp;L",#N/A,TRUE,"HC";"M&amp;A3 Pipeline",#N/A,TRUE,"HC";"Franchises",#N/A,TRUE,"HC";"CF&amp;BS",#N/A,TRUE,"HC"}</definedName>
    <definedName name="extr1_2" hidden="1">{"P&amp;L",#N/A,TRUE,"HC";"P&amp;L Percents",#N/A,TRUE,"P&amp;L";"M&amp;A3 P&amp;L",#N/A,TRUE,"HC";"M&amp;A3 Pipeline",#N/A,TRUE,"HC";"Franchises",#N/A,TRUE,"HC";"CF&amp;BS",#N/A,TRUE,"HC"}</definedName>
    <definedName name="extr1_3" hidden="1">{"P&amp;L",#N/A,TRUE,"HC";"P&amp;L Percents",#N/A,TRUE,"P&amp;L";"M&amp;A3 P&amp;L",#N/A,TRUE,"HC";"M&amp;A3 Pipeline",#N/A,TRUE,"HC";"Franchises",#N/A,TRUE,"HC";"CF&amp;BS",#N/A,TRUE,"HC"}</definedName>
    <definedName name="extr1_4" hidden="1">{"P&amp;L",#N/A,TRUE,"HC";"P&amp;L Percents",#N/A,TRUE,"P&amp;L";"M&amp;A3 P&amp;L",#N/A,TRUE,"HC";"M&amp;A3 Pipeline",#N/A,TRUE,"HC";"Franchises",#N/A,TRUE,"HC";"CF&amp;BS",#N/A,TRUE,"HC"}</definedName>
    <definedName name="extr1_5" hidden="1">{"P&amp;L",#N/A,TRUE,"HC";"P&amp;L Percents",#N/A,TRUE,"P&amp;L";"M&amp;A3 P&amp;L",#N/A,TRUE,"HC";"M&amp;A3 Pipeline",#N/A,TRUE,"HC";"Franchises",#N/A,TRUE,"HC";"CF&amp;BS",#N/A,TRUE,"HC"}</definedName>
    <definedName name="ey">"Object 1"</definedName>
    <definedName name="f"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f_1"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f_2"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f_3"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f_4"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f_5"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fa">#REF!</definedName>
    <definedName name="FakeListbox">#N/A</definedName>
    <definedName name="FakeListbox2">#N/A</definedName>
    <definedName name="FANWEI1">#REF!</definedName>
    <definedName name="FAR">#REF!</definedName>
    <definedName name="FCF" hidden="1">{"Issues1",#N/A,FALSE,"Issues";"Control Panel1",#N/A,FALSE,"Control Panel";"datainput1",#N/A,FALSE,"Data Inputs";"Datainput2",#N/A,FALSE,"Data Inputs";"Datainput3",#N/A,FALSE,"Data Inputs";"Revenues1",#N/A,FALSE,"Revenues";"Revenues2",#N/A,FALSE,"Revenues";"Summary revenue",#N/A,FALSE,"Revenues";"Costs1",#N/A,FALSE,"Costs";"FCF Analysis",#N/A,FALSE,"FCF Analysis";"DCF1",#N/A,FALSE,"DCF Terminal Multiples";"DCF1",#N/A,FALSE,"DCF Perpetuity";"temp capex",#N/A,FALSE,"Temp Capex-Depreciation";"WACC1",#N/A,FALSE,"WACC"}</definedName>
    <definedName name="fds">#N/A</definedName>
    <definedName name="ff">#REF!</definedName>
    <definedName name="ffd">#REF!</definedName>
    <definedName name="fff" hidden="1">{"mgmt forecast",#N/A,FALSE,"Mgmt Forecast";"dcf table",#N/A,FALSE,"Mgmt Forecast";"sensitivity",#N/A,FALSE,"Mgmt Forecast";"table inputs",#N/A,FALSE,"Mgmt Forecast";"calculations",#N/A,FALSE,"Mgmt Forecast"}</definedName>
    <definedName name="fffdfdfd">#REF!</definedName>
    <definedName name="ffffftdftedrtgdd">#N/A</definedName>
    <definedName name="ffghdfdfgdfgd">#N/A</definedName>
    <definedName name="fg">#N/A</definedName>
    <definedName name="fghg">#N/A</definedName>
    <definedName name="FHTL_share">#REF!</definedName>
    <definedName name="field">0.3951</definedName>
    <definedName name="FILETYPE">"HEBING"</definedName>
    <definedName name="FIMeXToEUR" hidden="1">1/EUReXToFIM</definedName>
    <definedName name="FIRST">#REF!</definedName>
    <definedName name="fix2000.dbf">#REF!</definedName>
    <definedName name="Fixed_assests">#REF!</definedName>
    <definedName name="fixlj2000.dbf">#REF!</definedName>
    <definedName name="fl">#REF!</definedName>
    <definedName name="FOKA">#REF!</definedName>
    <definedName name="fp">#REF!</definedName>
    <definedName name="FRC">#REF!</definedName>
    <definedName name="FRFeXToEUR" hidden="1">1/EUReXToFRF</definedName>
    <definedName name="frst">#REF!,#REF!</definedName>
    <definedName name="fsdsfafd" hidden="1">{"CSheet",#N/A,FALSE,"C";"SmCap",#N/A,FALSE,"VAL1";"GulfCoast",#N/A,FALSE,"VAL1";"nav",#N/A,FALSE,"NAV";"Summary",#N/A,FALSE,"NAV"}</definedName>
    <definedName name="fsdsfafd_1" hidden="1">{"CSheet",#N/A,FALSE,"C";"SmCap",#N/A,FALSE,"VAL1";"GulfCoast",#N/A,FALSE,"VAL1";"nav",#N/A,FALSE,"NAV";"Summary",#N/A,FALSE,"NAV"}</definedName>
    <definedName name="fsdsfafd_2" hidden="1">{"CSheet",#N/A,FALSE,"C";"SmCap",#N/A,FALSE,"VAL1";"GulfCoast",#N/A,FALSE,"VAL1";"nav",#N/A,FALSE,"NAV";"Summary",#N/A,FALSE,"NAV"}</definedName>
    <definedName name="fsdsfafd_3" hidden="1">{"CSheet",#N/A,FALSE,"C";"SmCap",#N/A,FALSE,"VAL1";"GulfCoast",#N/A,FALSE,"VAL1";"nav",#N/A,FALSE,"NAV";"Summary",#N/A,FALSE,"NAV"}</definedName>
    <definedName name="fsdsfafd_4" hidden="1">{"CSheet",#N/A,FALSE,"C";"SmCap",#N/A,FALSE,"VAL1";"GulfCoast",#N/A,FALSE,"VAL1";"nav",#N/A,FALSE,"NAV";"Summary",#N/A,FALSE,"NAV"}</definedName>
    <definedName name="fsdsfafd_5" hidden="1">{"CSheet",#N/A,FALSE,"C";"SmCap",#N/A,FALSE,"VAL1";"GulfCoast",#N/A,FALSE,"VAL1";"nav",#N/A,FALSE,"NAV";"Summary",#N/A,FALSE,"NAV"}</definedName>
    <definedName name="FTHL_netdebt">#REF!</definedName>
    <definedName name="fu">#REF!</definedName>
    <definedName name="fuzhai">OFFSET(#REF!,,,COUNTA(#REF!)-1,27)</definedName>
    <definedName name="FY">1999</definedName>
    <definedName name="g">#REF!</definedName>
    <definedName name="GBVF">#REF!</definedName>
    <definedName name="gdzc">#REF!</definedName>
    <definedName name="general_note">#REF!</definedName>
    <definedName name="gf">#N/A</definedName>
    <definedName name="GFBNH">#REF!</definedName>
    <definedName name="GG">#REF!</definedName>
    <definedName name="ggfgh">ggfgh</definedName>
    <definedName name="gh">#N/A</definedName>
    <definedName name="ghhghd" hidden="1">{"mgmt forecast",#N/A,FALSE,"Mgmt Forecast";"dcf table",#N/A,FALSE,"Mgmt Forecast";"sensitivity",#N/A,FALSE,"Mgmt Forecast";"table inputs",#N/A,FALSE,"Mgmt Forecast";"calculations",#N/A,FALSE,"Mgmt Forecast"}</definedName>
    <definedName name="ghhhg" hidden="1">{#N/A,#N/A,FALSE,"ORIX CSC"}</definedName>
    <definedName name="ghjgf">#N/A</definedName>
    <definedName name="gkgkgk">#N/A</definedName>
    <definedName name="GLBX_netdebt">#REF!</definedName>
    <definedName name="GLBX_share">#REF!</definedName>
    <definedName name="GMMBA">#N/A</definedName>
    <definedName name="GMO">#N/A</definedName>
    <definedName name="gooch" hidden="1">{#N/A,#N/A,FALSE,"Projections";#N/A,#N/A,FALSE,"Multiples Valuation";#N/A,#N/A,FALSE,"LBO";#N/A,#N/A,FALSE,"Multiples_Sensitivity";#N/A,#N/A,FALSE,"Summary"}</definedName>
    <definedName name="gooch_1" hidden="1">{#N/A,#N/A,FALSE,"Projections";#N/A,#N/A,FALSE,"Multiples Valuation";#N/A,#N/A,FALSE,"LBO";#N/A,#N/A,FALSE,"Multiples_Sensitivity";#N/A,#N/A,FALSE,"Summary"}</definedName>
    <definedName name="gooch_2" hidden="1">{#N/A,#N/A,FALSE,"Projections";#N/A,#N/A,FALSE,"Multiples Valuation";#N/A,#N/A,FALSE,"LBO";#N/A,#N/A,FALSE,"Multiples_Sensitivity";#N/A,#N/A,FALSE,"Summary"}</definedName>
    <definedName name="gooch_3" hidden="1">{#N/A,#N/A,FALSE,"Projections";#N/A,#N/A,FALSE,"Multiples Valuation";#N/A,#N/A,FALSE,"LBO";#N/A,#N/A,FALSE,"Multiples_Sensitivity";#N/A,#N/A,FALSE,"Summary"}</definedName>
    <definedName name="gooch_4" hidden="1">{#N/A,#N/A,FALSE,"Projections";#N/A,#N/A,FALSE,"Multiples Valuation";#N/A,#N/A,FALSE,"LBO";#N/A,#N/A,FALSE,"Multiples_Sensitivity";#N/A,#N/A,FALSE,"Summary"}</definedName>
    <definedName name="gooch_5" hidden="1">{#N/A,#N/A,FALSE,"Projections";#N/A,#N/A,FALSE,"Multiples Valuation";#N/A,#N/A,FALSE,"LBO";#N/A,#N/A,FALSE,"Multiples_Sensitivity";#N/A,#N/A,FALSE,"Summary"}</definedName>
    <definedName name="GSEstAnnlNOI">#REF!</definedName>
    <definedName name="guanlifeiyong">#N/A</definedName>
    <definedName name="gy" localSheetId="72">#REF!</definedName>
    <definedName name="GYZB">#REF!</definedName>
    <definedName name="gz" localSheetId="72">#REF!</definedName>
    <definedName name="h" hidden="1">{"summary1",#N/A,FALSE,"Summary of Values";"summary2",#N/A,FALSE,"Summary of Values";"weighted average returns",#N/A,FALSE,"WACC and WARA";"fixed asset detail",#N/A,FALSE,"Fixed Asset Detail"}</definedName>
    <definedName name="h_1" hidden="1">{#N/A,#N/A,FALSE,"Virgin Flightdeck"}</definedName>
    <definedName name="h_2" hidden="1">{#N/A,#N/A,FALSE,"Virgin Flightdeck"}</definedName>
    <definedName name="h_3" hidden="1">{#N/A,#N/A,FALSE,"Virgin Flightdeck"}</definedName>
    <definedName name="h_4" hidden="1">{#N/A,#N/A,FALSE,"Virgin Flightdeck"}</definedName>
    <definedName name="h_5" hidden="1">{#N/A,#N/A,FALSE,"Virgin Flightdeck"}</definedName>
    <definedName name="HE">#REF!</definedName>
    <definedName name="hgrth" hidden="1">{"orixcsc",#N/A,FALSE,"ORIX CSC";"orixcsc2",#N/A,FALSE,"ORIX CSC"}</definedName>
    <definedName name="hh">#REF!</definedName>
    <definedName name="hhhh"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hhhh_1"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hhhh_2"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hhhh_3"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hhhh_4"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hhhh_5"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hhhhh">#N/A</definedName>
    <definedName name="hist_date">#REF!</definedName>
    <definedName name="hjhjj" hidden="1">{#N/A,#N/A,FALSE,"ORIX CSC"}</definedName>
    <definedName name="hjp">#REF!</definedName>
    <definedName name="hkxz">#REF!</definedName>
    <definedName name="HL2308200622931PM67">#REF!</definedName>
    <definedName name="HL2308200622935PM38">#REF!</definedName>
    <definedName name="hod" hidden="1">{#N/A,#N/A,FALSE,"TS";#N/A,#N/A,FALSE,"Combo";#N/A,#N/A,FALSE,"FAIR";#N/A,#N/A,FALSE,"RBC";#N/A,#N/A,FALSE,"xxxx";#N/A,#N/A,FALSE,"A_D";#N/A,#N/A,FALSE,"WACC";#N/A,#N/A,FALSE,"DCF";#N/A,#N/A,FALSE,"LBO";#N/A,#N/A,FALSE,"AcqMults";#N/A,#N/A,FALSE,"CompMults"}</definedName>
    <definedName name="hod_1" hidden="1">{#N/A,#N/A,FALSE,"TS";#N/A,#N/A,FALSE,"Combo";#N/A,#N/A,FALSE,"FAIR";#N/A,#N/A,FALSE,"RBC";#N/A,#N/A,FALSE,"xxxx";#N/A,#N/A,FALSE,"A_D";#N/A,#N/A,FALSE,"WACC";#N/A,#N/A,FALSE,"DCF";#N/A,#N/A,FALSE,"LBO";#N/A,#N/A,FALSE,"AcqMults";#N/A,#N/A,FALSE,"CompMults"}</definedName>
    <definedName name="hod_2" hidden="1">{#N/A,#N/A,FALSE,"TS";#N/A,#N/A,FALSE,"Combo";#N/A,#N/A,FALSE,"FAIR";#N/A,#N/A,FALSE,"RBC";#N/A,#N/A,FALSE,"xxxx";#N/A,#N/A,FALSE,"A_D";#N/A,#N/A,FALSE,"WACC";#N/A,#N/A,FALSE,"DCF";#N/A,#N/A,FALSE,"LBO";#N/A,#N/A,FALSE,"AcqMults";#N/A,#N/A,FALSE,"CompMults"}</definedName>
    <definedName name="hod_3" hidden="1">{#N/A,#N/A,FALSE,"TS";#N/A,#N/A,FALSE,"Combo";#N/A,#N/A,FALSE,"FAIR";#N/A,#N/A,FALSE,"RBC";#N/A,#N/A,FALSE,"xxxx";#N/A,#N/A,FALSE,"A_D";#N/A,#N/A,FALSE,"WACC";#N/A,#N/A,FALSE,"DCF";#N/A,#N/A,FALSE,"LBO";#N/A,#N/A,FALSE,"AcqMults";#N/A,#N/A,FALSE,"CompMults"}</definedName>
    <definedName name="hod_4" hidden="1">{#N/A,#N/A,FALSE,"TS";#N/A,#N/A,FALSE,"Combo";#N/A,#N/A,FALSE,"FAIR";#N/A,#N/A,FALSE,"RBC";#N/A,#N/A,FALSE,"xxxx";#N/A,#N/A,FALSE,"A_D";#N/A,#N/A,FALSE,"WACC";#N/A,#N/A,FALSE,"DCF";#N/A,#N/A,FALSE,"LBO";#N/A,#N/A,FALSE,"AcqMults";#N/A,#N/A,FALSE,"CompMults"}</definedName>
    <definedName name="hod_5" hidden="1">{#N/A,#N/A,FALSE,"TS";#N/A,#N/A,FALSE,"Combo";#N/A,#N/A,FALSE,"FAIR";#N/A,#N/A,FALSE,"RBC";#N/A,#N/A,FALSE,"xxxx";#N/A,#N/A,FALSE,"A_D";#N/A,#N/A,FALSE,"WACC";#N/A,#N/A,FALSE,"DCF";#N/A,#N/A,FALSE,"LBO";#N/A,#N/A,FALSE,"AcqMults";#N/A,#N/A,FALSE,"CompMults"}</definedName>
    <definedName name="hostfee">#REF!</definedName>
    <definedName name="houy" hidden="1">{#N/A,#N/A,FALSE,"AD_Purchase";#N/A,#N/A,FALSE,"Credit";#N/A,#N/A,FALSE,"PF Acquisition";#N/A,#N/A,FALSE,"PF Offering"}</definedName>
    <definedName name="houy_1" hidden="1">{#N/A,#N/A,FALSE,"AD_Purchase";#N/A,#N/A,FALSE,"Credit";#N/A,#N/A,FALSE,"PF Acquisition";#N/A,#N/A,FALSE,"PF Offering"}</definedName>
    <definedName name="houy_2" hidden="1">{#N/A,#N/A,FALSE,"AD_Purchase";#N/A,#N/A,FALSE,"Credit";#N/A,#N/A,FALSE,"PF Acquisition";#N/A,#N/A,FALSE,"PF Offering"}</definedName>
    <definedName name="houy_3" hidden="1">{#N/A,#N/A,FALSE,"AD_Purchase";#N/A,#N/A,FALSE,"Credit";#N/A,#N/A,FALSE,"PF Acquisition";#N/A,#N/A,FALSE,"PF Offering"}</definedName>
    <definedName name="houy_4" hidden="1">{#N/A,#N/A,FALSE,"AD_Purchase";#N/A,#N/A,FALSE,"Credit";#N/A,#N/A,FALSE,"PF Acquisition";#N/A,#N/A,FALSE,"PF Offering"}</definedName>
    <definedName name="houy_5" hidden="1">{#N/A,#N/A,FALSE,"AD_Purchase";#N/A,#N/A,FALSE,"Credit";#N/A,#N/A,FALSE,"PF Acquisition";#N/A,#N/A,FALSE,"PF Offering"}</definedName>
    <definedName name="HP">#REF!</definedName>
    <definedName name="hraiu_bottom">#REF!</definedName>
    <definedName name="HTML_CodePage" hidden="1">1252</definedName>
    <definedName name="HTML_Control" hidden="1">{"'Sheet1'!$A$1:$H$145"}</definedName>
    <definedName name="HTML_Control_1" hidden="1">{"'Sheet1'!$A$1:$H$145"}</definedName>
    <definedName name="HTML_Control_2" hidden="1">{"'Sheet1'!$A$1:$H$145"}</definedName>
    <definedName name="HTML_Control_3" hidden="1">{"'Sheet1'!$A$1:$H$145"}</definedName>
    <definedName name="HTML_Control_4" hidden="1">{"'Sheet1'!$A$1:$H$145"}</definedName>
    <definedName name="HTML_Control_5" hidden="1">{"'Sheet1'!$A$1:$H$145"}</definedName>
    <definedName name="HTML_Description" hidden="1">""</definedName>
    <definedName name="HTML_Email" hidden="1">""</definedName>
    <definedName name="HTML_Header" hidden="1">"Country Risk Premiums"</definedName>
    <definedName name="HTML_LastUpdate" hidden="1">"2/19/99"</definedName>
    <definedName name="HTML_LineAfter" hidden="1">TRUE</definedName>
    <definedName name="HTML_LineBefore" hidden="1">TRUE</definedName>
    <definedName name="HTML_Name" hidden="1">"Aswath Damodaran"</definedName>
    <definedName name="HTML_OBDlg2" hidden="1">TRUE</definedName>
    <definedName name="HTML_OBDlg4" hidden="1">TRUE</definedName>
    <definedName name="HTML_OS" hidden="1">1</definedName>
    <definedName name="HTML_PathFile" hidden="1">"C:\My Documents\MyHTML.htm"</definedName>
    <definedName name="HTML_PathFileMac" hidden="1">"Macintosh HD:HomePageStuff:New_Home_Page:datafile:ctryprem.html"</definedName>
    <definedName name="HTML_Title" hidden="1">"Country Risk Premiums"</definedName>
    <definedName name="HTML1_1" hidden="1">"[FCFF3]Sheet1!$A$1:$L$34"</definedName>
    <definedName name="HTML1_1_1" hidden="1">"[poolprices.xls]Sheet1!$A$1:$F$23"</definedName>
    <definedName name="HTML1_10" hidden="1">""</definedName>
    <definedName name="HTML1_10_1" hidden="1">"robert.schulten@corporate.ge.com"</definedName>
    <definedName name="HTML1_11" hidden="1">1</definedName>
    <definedName name="HTML1_12" hidden="1">"Aswath:Adobe SiteMill™ 1.0.2:MyHomePage:FCFF3.html"</definedName>
    <definedName name="HTML1_12_1" hidden="1">"C:\webpage\poolpri.htm"</definedName>
    <definedName name="HTML1_2" hidden="1">1</definedName>
    <definedName name="HTML1_3" hidden="1">"FCFF3"</definedName>
    <definedName name="HTML1_3_1" hidden="1">"Consigned Metals Prices"</definedName>
    <definedName name="HTML1_4" hidden="1">"Three-Stage FCFF Model"</definedName>
    <definedName name="HTML1_4_1" hidden="1">"Consigned Metals Prices"</definedName>
    <definedName name="HTML1_5" hidden="1">""</definedName>
    <definedName name="HTML1_6" hidden="1">-4146</definedName>
    <definedName name="HTML1_7" hidden="1">-4146</definedName>
    <definedName name="HTML1_8" hidden="1">"10/22/96"</definedName>
    <definedName name="HTML1_8_1" hidden="1">"3/11/97"</definedName>
    <definedName name="HTML1_9" hidden="1">"Aswath Damodaran"</definedName>
    <definedName name="HTML1_9_1" hidden="1">"Robert M. Schulten"</definedName>
    <definedName name="HTML2_1" hidden="1">"[poolprices.xls]Sheet1!$A$3:$F$16"</definedName>
    <definedName name="HTML2_10" hidden="1">"robert.schulten@corporate.ge.com"</definedName>
    <definedName name="HTML2_11" hidden="1">1</definedName>
    <definedName name="HTML2_12" hidden="1">"C:\webpage\poolpri2.htm"</definedName>
    <definedName name="HTML2_2" hidden="1">1</definedName>
    <definedName name="HTML2_3" hidden="1">"Consigned Metals Prices"</definedName>
    <definedName name="HTML2_4" hidden="1">"Consigned Metals Prices"</definedName>
    <definedName name="HTML2_5" hidden="1">"(Cents/Lb.)"</definedName>
    <definedName name="HTML2_6" hidden="1">1</definedName>
    <definedName name="HTML2_7" hidden="1">1</definedName>
    <definedName name="HTML2_8" hidden="1">"3/11/97"</definedName>
    <definedName name="HTML2_9" hidden="1">"Robert M. Schulten"</definedName>
    <definedName name="HTML3_1" hidden="1">"[poolprices.xls]Sheet1!$A$3:$F$17"</definedName>
    <definedName name="HTML3_10" hidden="1">"robert.schulten@corporate.ge.com"</definedName>
    <definedName name="HTML3_11" hidden="1">1</definedName>
    <definedName name="HTML3_12" hidden="1">"C:\webpage\MyHTML.htm"</definedName>
    <definedName name="HTML3_2" hidden="1">1</definedName>
    <definedName name="HTML3_3" hidden="1">"Consigned Metals Prices"</definedName>
    <definedName name="HTML3_4" hidden="1">"Consigned Metals Prices"</definedName>
    <definedName name="HTML3_5" hidden="1">"(Cents/lb)"</definedName>
    <definedName name="HTML3_6" hidden="1">-4146</definedName>
    <definedName name="HTML3_7" hidden="1">-4146</definedName>
    <definedName name="HTML3_8" hidden="1">"3/11/97"</definedName>
    <definedName name="HTML3_9" hidden="1">"Robert M. Schulten"</definedName>
    <definedName name="HTMLCount" hidden="1">1</definedName>
    <definedName name="HTMLCount_1" hidden="1">3</definedName>
    <definedName name="hvac">#REF!</definedName>
    <definedName name="HWSheet">1</definedName>
    <definedName name="IEPeXToEUR" hidden="1">1/EUReXToIEP</definedName>
    <definedName name="ifsl">#REF!</definedName>
    <definedName name="IIII">IIII</definedName>
    <definedName name="il">#REF!</definedName>
    <definedName name="IN_netdebt">#REF!</definedName>
    <definedName name="IN_share">#REF!</definedName>
    <definedName name="IncomeStatementDates">#REF!</definedName>
    <definedName name="IndexRange">#REF!</definedName>
    <definedName name="Industrial_Input">#REF!</definedName>
    <definedName name="infl">#REF!</definedName>
    <definedName name="Input">#REF!</definedName>
    <definedName name="instalment">#REF!</definedName>
    <definedName name="interest">#REF!</definedName>
    <definedName name="interest_income">#REF!</definedName>
    <definedName name="Interim_Months">#REF!</definedName>
    <definedName name="International_Sales___Zee">#REF!</definedName>
    <definedName name="internationalQuality">#REF!</definedName>
    <definedName name="internationalQualityGrowth">#REF!</definedName>
    <definedName name="io"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io_1"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io_2"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io_3"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io_4"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io_5"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IQ_ADDIN" hidden="1">"AUTO"</definedName>
    <definedName name="IQ_AE_BR" hidden="1">"c10"</definedName>
    <definedName name="IQ_AP_BR" hidden="1">"c34"</definedName>
    <definedName name="IQ_AR_BR" hidden="1">"c41"</definedName>
    <definedName name="IQ_ASSET_WRITEDOWN_BR" hidden="1">"c50"</definedName>
    <definedName name="IQ_ASSET_WRITEDOWN_CF_BR" hidden="1">"c53"</definedName>
    <definedName name="IQ_AVG_PRICE_TARGET" hidden="1">"c82"</definedName>
    <definedName name="IQ_BONDRATING_FITCH" hidden="1">"IQ_BONDRATING_FITCH"</definedName>
    <definedName name="IQ_BONDRATING_FITCH_DATE" hidden="1">"c241"</definedName>
    <definedName name="IQ_BONDRATING_MOODYS" hidden="1">"IQ_BONDRATING_MOODYS"</definedName>
    <definedName name="IQ_BONDRATING_SP" hidden="1">"IQ_BONDRATING_SP"</definedName>
    <definedName name="IQ_BONDRATING_SP_DATE" hidden="1">"c242"</definedName>
    <definedName name="IQ_BOOK_VALUE" hidden="1">"IQ_BOOK_VALUE"</definedName>
    <definedName name="IQ_CAPEX_BR" hidden="1">"c111"</definedName>
    <definedName name="IQ_CH">110000</definedName>
    <definedName name="IQ_CHANGE_AP_BR" hidden="1">"c135"</definedName>
    <definedName name="IQ_CHANGE_AR_BR" hidden="1">"c142"</definedName>
    <definedName name="IQ_CHANGE_OTHER_WORK_CAP_BR" hidden="1">"c154"</definedName>
    <definedName name="IQ_COMMERCIAL_DOM" hidden="1">"c177"</definedName>
    <definedName name="IQ_COMMERCIAL_MORT" hidden="1">"c179"</definedName>
    <definedName name="IQ_COMMON_APIC_BR" hidden="1">"c185"</definedName>
    <definedName name="IQ_COMMON_ISSUED_BR" hidden="1">"c199"</definedName>
    <definedName name="IQ_COMMON_REP_BR" hidden="1">"c208"</definedName>
    <definedName name="IQ_CONV_RATE" hidden="1">"c2192"</definedName>
    <definedName name="IQ_CONVERT_DEBT" hidden="1">"c224"</definedName>
    <definedName name="IQ_CQ">5000</definedName>
    <definedName name="IQ_CREDIT_CARD_FEE" hidden="1">"c231"</definedName>
    <definedName name="IQ_CURRENCY_GAIN_BR" hidden="1">"c236"</definedName>
    <definedName name="IQ_CURRENT_PORT_DEBT_BR" hidden="1">"c1567"</definedName>
    <definedName name="IQ_CY">10000</definedName>
    <definedName name="IQ_DA_BR" hidden="1">"c248"</definedName>
    <definedName name="IQ_DA_CF_BR" hidden="1">"c251"</definedName>
    <definedName name="IQ_DA_SUPPL_BR" hidden="1">"c260"</definedName>
    <definedName name="IQ_DA_SUPPL_CF_BR" hidden="1">"c263"</definedName>
    <definedName name="IQ_DAILY">500000</definedName>
    <definedName name="IQ_DEF_AMORT_BR" hidden="1">"c278"</definedName>
    <definedName name="IQ_DEF_CHARGES_BR" hidden="1">"c288"</definedName>
    <definedName name="IQ_DEF_CHARGES_LT_BR" hidden="1">"c294"</definedName>
    <definedName name="IQ_DEF_TAX_ASSET_LT_BR" hidden="1">"c304"</definedName>
    <definedName name="IQ_DEF_TAX_LIAB_LT_BR" hidden="1">"c315"</definedName>
    <definedName name="IQ_DNTM" hidden="1">700000</definedName>
    <definedName name="IQ_EBIT_10K" hidden="1">"IQ_EBIT_10K"</definedName>
    <definedName name="IQ_EBIT_10Q" hidden="1">"IQ_EBIT_10Q"</definedName>
    <definedName name="IQ_EBIT_10Q1" hidden="1">"IQ_EBIT_10Q1"</definedName>
    <definedName name="IQ_EBIT_GROWTH_1" hidden="1">"IQ_EBIT_GROWTH_1"</definedName>
    <definedName name="IQ_EBIT_GROWTH_2" hidden="1">"IQ_EBIT_GROWTH_2"</definedName>
    <definedName name="IQ_EBITDA_10K" hidden="1">"IQ_EBITDA_10K"</definedName>
    <definedName name="IQ_EBITDA_10Q" hidden="1">"IQ_EBITDA_10Q"</definedName>
    <definedName name="IQ_EBITDA_10Q1" hidden="1">"IQ_EBITDA_10Q1"</definedName>
    <definedName name="IQ_EBITDA_GROWTH_1" hidden="1">"IQ_EBITDA_GROWTH_1"</definedName>
    <definedName name="IQ_EBITDA_GROWTH_2" hidden="1">"IQ_EBITDA_GROWTH_2"</definedName>
    <definedName name="IQ_EBITDA_NO_EST" hidden="1">"c267"</definedName>
    <definedName name="IQ_EBT_BR" hidden="1">"c378"</definedName>
    <definedName name="IQ_EBT_EXCL_BR" hidden="1">"c381"</definedName>
    <definedName name="IQ_EPS" hidden="1">"IQ_EPS"</definedName>
    <definedName name="IQ_EPS_10K" hidden="1">"IQ_EPS_10K"</definedName>
    <definedName name="IQ_EPS_10Q" hidden="1">"IQ_EPS_10Q"</definedName>
    <definedName name="IQ_EPS_10Q1" hidden="1">"IQ_EPS_10Q1"</definedName>
    <definedName name="IQ_EPS_EST_1" hidden="1">"IQ_EPS_EST_1"</definedName>
    <definedName name="IQ_EPS_NO_EST" hidden="1">"c271"</definedName>
    <definedName name="IQ_EST_EPS_SURPRISE" hidden="1">"c1635"</definedName>
    <definedName name="IQ_EV_OVER_REVENUE_EST" hidden="1">"IQ_EV_OVER_REVENUE_EST"</definedName>
    <definedName name="IQ_EV_OVER_REVENUE_EST_1" hidden="1">"IQ_EV_OVER_REVENUE_EST_1"</definedName>
    <definedName name="IQ_EXTRA_ACC_ITEMS_BR" hidden="1">"c412"</definedName>
    <definedName name="IQ_FFO_NO_EST" hidden="1">"c276"</definedName>
    <definedName name="IQ_FH">100000</definedName>
    <definedName name="IQ_FQ">500</definedName>
    <definedName name="IQ_FWD" hidden="1">"LTM"</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WD_Q3" hidden="1">"504"</definedName>
    <definedName name="IQ_FWD_Q4" hidden="1">"505"</definedName>
    <definedName name="IQ_FWD_Q5" hidden="1">"506"</definedName>
    <definedName name="IQ_FWD_Q6" hidden="1">"507"</definedName>
    <definedName name="IQ_FWD_Q7" hidden="1">"508"</definedName>
    <definedName name="IQ_FWD1" hidden="1">"LTM"</definedName>
    <definedName name="IQ_FY">1000</definedName>
    <definedName name="IQ_FY_DATE" hidden="1">"IQ_FY_DATE"</definedName>
    <definedName name="IQ_GAIN_ASSETS_BR" hidden="1">"c454"</definedName>
    <definedName name="IQ_GAIN_ASSETS_CF_BR" hidden="1">"c457"</definedName>
    <definedName name="IQ_GAIN_ASSETS_REV_BR" hidden="1">"c474"</definedName>
    <definedName name="IQ_GAIN_INVEST_BR" hidden="1">"c1464"</definedName>
    <definedName name="IQ_GAIN_INVEST_CF_BR" hidden="1">"c482"</definedName>
    <definedName name="IQ_GAIN_INVEST_REC_BNK" hidden="1">"c488"</definedName>
    <definedName name="IQ_GAIN_INVEST_REV_BR" hidden="1">"c496"</definedName>
    <definedName name="IQ_GROSS_INTAN" hidden="1">"c520"</definedName>
    <definedName name="IQ_GW_AMORT_BR" hidden="1">"c532"</definedName>
    <definedName name="IQ_GW_INTAN_AMORT_BR" hidden="1">"c1470"</definedName>
    <definedName name="IQ_GW_INTAN_AMORT_CF_BR" hidden="1">"c1473"</definedName>
    <definedName name="IQ_INC_EQUITY_BR" hidden="1">"c550"</definedName>
    <definedName name="IQ_INS_SETTLE_BR" hidden="1">"c572"</definedName>
    <definedName name="IQ_INSIDER_3MTH_BOUGHT" hidden="1">"c1534"</definedName>
    <definedName name="IQ_INSIDER_3MTH_NET" hidden="1">"c1535"</definedName>
    <definedName name="IQ_INSIDER_3MTH_SOLD" hidden="1">"c1533"</definedName>
    <definedName name="IQ_INSIDER_6MTH_BOUGHT" hidden="1">"c1537"</definedName>
    <definedName name="IQ_INSIDER_6MTH_NET" hidden="1">"c1538"</definedName>
    <definedName name="IQ_INSIDER_6MTH_SOLD" hidden="1">"c1536"</definedName>
    <definedName name="IQ_INT_EXP_BR" hidden="1">"c586"</definedName>
    <definedName name="IQ_INT_INC_BR" hidden="1">"c593"</definedName>
    <definedName name="IQ_INTEREST_INC_10K" hidden="1">"IQ_INTEREST_INC_10K"</definedName>
    <definedName name="IQ_INTEREST_INC_10Q" hidden="1">"IQ_INTEREST_INC_10Q"</definedName>
    <definedName name="IQ_INTEREST_INC_10Q1" hidden="1">"IQ_INTEREST_INC_10Q1"</definedName>
    <definedName name="IQ_INVEST_LOANS_CF_BR" hidden="1">"c630"</definedName>
    <definedName name="IQ_INVEST_SECURITY_CF_BR" hidden="1">"c639"</definedName>
    <definedName name="IQ_LAST_EBIT_MARGIN" hidden="1">"IQ_LAST_EBIT_MARGIN"</definedName>
    <definedName name="IQ_LAST_EBITDA_MARGIN" hidden="1">"IQ_LAST_EBITDA_MARGIN"</definedName>
    <definedName name="IQ_LAST_GROSS_MARGIN" hidden="1">"IQ_LAST_GROSS_MARGIN"</definedName>
    <definedName name="IQ_LAST_NET_INC_MARGIN" hidden="1">"IQ_LAST_NET_INC_MARGIN"</definedName>
    <definedName name="IQ_LATEST" hidden="1">"1"</definedName>
    <definedName name="IQ_LATESTK" hidden="1">1000</definedName>
    <definedName name="IQ_LATESTKFR" hidden="1">"50"</definedName>
    <definedName name="IQ_LATESTQ" hidden="1">500</definedName>
    <definedName name="IQ_LATESTQFR" hidden="1">"100"</definedName>
    <definedName name="IQ_LEGAL_SETTLE_BR" hidden="1">"c649"</definedName>
    <definedName name="IQ_LOANS_CF_BR" hidden="1">"c661"</definedName>
    <definedName name="IQ_LT_DEBT_BR" hidden="1">"c676"</definedName>
    <definedName name="IQ_LT_DEBT_ISSUED_BR" hidden="1">"c683"</definedName>
    <definedName name="IQ_LT_DEBT_REPAID_BR" hidden="1">"c691"</definedName>
    <definedName name="IQ_LT_INVEST_BR" hidden="1">"c698"</definedName>
    <definedName name="IQ_LT_SENIOR_DEBT" hidden="1">"c702"</definedName>
    <definedName name="IQ_LT_SUB_DEBT" hidden="1">"c703"</definedName>
    <definedName name="IQ_LTM">2000</definedName>
    <definedName name="IQ_LTM_DATE" hidden="1">"IQ_LTM_DATE"</definedName>
    <definedName name="IQ_LTMMONTH" hidden="1">120000</definedName>
    <definedName name="IQ_MARKTCAP" hidden="1">"c258"</definedName>
    <definedName name="IQ_MERGER_BR" hidden="1">"c715"</definedName>
    <definedName name="IQ_MERGER_RESTRUCTURE_BR" hidden="1">"c721"</definedName>
    <definedName name="IQ_MINORITY_INTEREST_BR" hidden="1">"c729"</definedName>
    <definedName name="IQ_MONTH">15000</definedName>
    <definedName name="IQ_MTD" hidden="1">800000</definedName>
    <definedName name="IQ_NAMES_REVISION_DATE_" hidden="1">43340.0637152778</definedName>
    <definedName name="IQ_NET_DEBT_ISSUED_BR" hidden="1">"c753"</definedName>
    <definedName name="IQ_NET_INC_10K" hidden="1">"IQ_NET_INC_10K"</definedName>
    <definedName name="IQ_NET_INC_10Q" hidden="1">"IQ_NET_INC_10Q"</definedName>
    <definedName name="IQ_NET_INC_10Q1" hidden="1">"IQ_NET_INC_10Q1"</definedName>
    <definedName name="IQ_NET_INC_GROWTH_1" hidden="1">"IQ_NET_INC_GROWTH_1"</definedName>
    <definedName name="IQ_NET_INC_GROWTH_2" hidden="1">"IQ_NET_INC_GROWTH_2"</definedName>
    <definedName name="IQ_NET_INT_INC_BR" hidden="1">"c765"</definedName>
    <definedName name="IQ_NTM">6000</definedName>
    <definedName name="IQ_OG_TOTAL_OIL_PRODUCTON" hidden="1">"c2059"</definedName>
    <definedName name="IQ_OPENED55" hidden="1">1</definedName>
    <definedName name="IQ_OPER_INC_BR" hidden="1">"c850"</definedName>
    <definedName name="IQ_OPTIONS_OS" hidden="1">"c858"</definedName>
    <definedName name="IQ_OTHER_ASSETS_BR" hidden="1">"c862"</definedName>
    <definedName name="IQ_OTHER_CA_SUPPL_BR" hidden="1">"c871"</definedName>
    <definedName name="IQ_OTHER_CL_SUPPL_BR" hidden="1">"c880"</definedName>
    <definedName name="IQ_OTHER_EQUITY_BR" hidden="1">"c888"</definedName>
    <definedName name="IQ_OTHER_FINANCE_ACT_BR" hidden="1">"c895"</definedName>
    <definedName name="IQ_OTHER_FINANCE_ACT_SUPPL_BR" hidden="1">"c901"</definedName>
    <definedName name="IQ_OTHER_INTAN_BR" hidden="1">"c909"</definedName>
    <definedName name="IQ_OTHER_INVEST_ACT_BR" hidden="1">"c918"</definedName>
    <definedName name="IQ_OTHER_INVEST_ACT_SUPPL_BR" hidden="1">"c924"</definedName>
    <definedName name="IQ_OTHER_LIAB_BR" hidden="1">"c932"</definedName>
    <definedName name="IQ_OTHER_LIAB_LT_BR" hidden="1">"c937"</definedName>
    <definedName name="IQ_OTHER_LT_ASSETS_BR" hidden="1">"c948"</definedName>
    <definedName name="IQ_OTHER_NON_OPER_EXP_BR" hidden="1">"c957"</definedName>
    <definedName name="IQ_OTHER_NON_OPER_EXP_SUPPL_BR" hidden="1">"c962"</definedName>
    <definedName name="IQ_OTHER_OPER_ACT_BR" hidden="1">"c985"</definedName>
    <definedName name="IQ_OTHER_OPER_BR" hidden="1">"c990"</definedName>
    <definedName name="IQ_OTHER_OPER_SUPPL_BR" hidden="1">"c994"</definedName>
    <definedName name="IQ_OTHER_OPER_TOT_BR" hidden="1">"c1000"</definedName>
    <definedName name="IQ_OTHER_REV_BR" hidden="1">"c1011"</definedName>
    <definedName name="IQ_OTHER_REV_SUPPL_BR" hidden="1">"c1016"</definedName>
    <definedName name="IQ_OTHER_UNUSUAL_BR" hidden="1">"c1561"</definedName>
    <definedName name="IQ_OTHER_UNUSUAL_SUPPL_BR" hidden="1">"c1496"</definedName>
    <definedName name="IQ_PC_WRITTEN" hidden="1">"c1027"</definedName>
    <definedName name="IQ_PREF_ISSUED_BR" hidden="1">"c1047"</definedName>
    <definedName name="IQ_PREF_OTHER_BR" hidden="1">"c1055"</definedName>
    <definedName name="IQ_PREF_REP_BR" hidden="1">"c1062"</definedName>
    <definedName name="IQ_PRETAX_INC" hidden="1">"IQ_PRETAX_INC"</definedName>
    <definedName name="IQ_PRETAX_INC_10K" hidden="1">"IQ_PRETAX_INC_10K"</definedName>
    <definedName name="IQ_PRETAX_INC_10Q" hidden="1">"IQ_PRETAX_INC_10Q"</definedName>
    <definedName name="IQ_PRETAX_INC_10Q1" hidden="1">"IQ_PRETAX_INC_10Q1"</definedName>
    <definedName name="IQ_PRICE_OVER_EPS_EST" hidden="1">"IQ_PRICE_OVER_EPS_EST"</definedName>
    <definedName name="IQ_PRICE_OVER_EPS_EST_1" hidden="1">"IQ_PRICE_OVER_EPS_EST_1"</definedName>
    <definedName name="IQ_PRICEDATETIME" hidden="1">"IQ_PRICEDATETIME"</definedName>
    <definedName name="IQ_QTD" hidden="1">750000</definedName>
    <definedName name="IQ_RESIDENTIAL_LOANS" hidden="1">"c1102"</definedName>
    <definedName name="IQ_RESTRUCTURE_BR" hidden="1">"c1106"</definedName>
    <definedName name="IQ_RETURN_ASSETS_BROK" hidden="1">"c1115"</definedName>
    <definedName name="IQ_RETURN_EQUITY_BROK" hidden="1">"c1120"</definedName>
    <definedName name="IQ_REVENUE_10K" hidden="1">"IQ_REVENUE_10K"</definedName>
    <definedName name="IQ_REVENUE_10Q" hidden="1">"IQ_REVENUE_10Q"</definedName>
    <definedName name="IQ_REVENUE_10Q1" hidden="1">"IQ_REVENUE_10Q1"</definedName>
    <definedName name="IQ_REVENUE_EST_1" hidden="1">"IQ_REVENUE_EST_1"</definedName>
    <definedName name="IQ_REVENUE_GROWTH_1" hidden="1">"IQ_REVENUE_GROWTH_1"</definedName>
    <definedName name="IQ_REVENUE_GROWTH_2" hidden="1">"IQ_REVENUE_GROWTH_2"</definedName>
    <definedName name="IQ_REVENUE_NO_EST" hidden="1">"c263"</definedName>
    <definedName name="IQ_SALE_INTAN_CF_BR" hidden="1">"c1133"</definedName>
    <definedName name="IQ_SALE_PPE_CF_BR" hidden="1">"c1139"</definedName>
    <definedName name="IQ_SALE_REAL_ESTATE_CF_BR" hidden="1">"c1145"</definedName>
    <definedName name="IQ_SHAREOUTSTANDING" hidden="1">"c1347"</definedName>
    <definedName name="IQ_SPECIAL_DIV_CF_BR" hidden="1">"c1171"</definedName>
    <definedName name="IQ_ST_DEBT_BR" hidden="1">"c1178"</definedName>
    <definedName name="IQ_ST_DEBT_ISSUED_BR" hidden="1">"c1183"</definedName>
    <definedName name="IQ_ST_DEBT_REPAID_BR" hidden="1">"c1191"</definedName>
    <definedName name="IQ_TODAY" hidden="1">0</definedName>
    <definedName name="IQ_TOTAL_AR_BR" hidden="1">"c1231"</definedName>
    <definedName name="IQ_TOTAL_DEBT_ISSUED_BR" hidden="1">"c1253"</definedName>
    <definedName name="IQ_TOTAL_DEBT_REPAID_BR" hidden="1">"c1260"</definedName>
    <definedName name="IQ_TOTAL_LIAB_BR" hidden="1">"c1278"</definedName>
    <definedName name="IQ_TOTAL_OPER_EXP_BR" hidden="1">"c1284"</definedName>
    <definedName name="IQ_TOTAL_PENSION_OBLIGATION" hidden="1">"c1292"</definedName>
    <definedName name="IQ_TOTAL_REV_BR" hidden="1">"c1303"</definedName>
    <definedName name="IQ_TREASURY_OTHER_EQUITY_BR" hidden="1">"c1314"</definedName>
    <definedName name="IQ_UNEARN_REV_CURRENT_BR" hidden="1">"c1324"</definedName>
    <definedName name="IQ_WEEK">50000</definedName>
    <definedName name="IQ_YTD">3000</definedName>
    <definedName name="IQ_YTDMONTH" hidden="1">130000</definedName>
    <definedName name="IS">#REF!</definedName>
    <definedName name="ISCS">#REF!</definedName>
    <definedName name="ISCSP">#REF!</definedName>
    <definedName name="ISP">#REF!</definedName>
    <definedName name="ITCD_netdebt">#REF!</definedName>
    <definedName name="ITCD_share">#REF!</definedName>
    <definedName name="ITLeXToEUR" hidden="1">1/EUReXToITL</definedName>
    <definedName name="itmed">#REF!</definedName>
    <definedName name="j" hidden="1">{"summary1",#N/A,FALSE,"Summary of Values";"summary2",#N/A,FALSE,"Summary of Values"}</definedName>
    <definedName name="Japan">#REF!</definedName>
    <definedName name="jcsm">#REF!</definedName>
    <definedName name="jhgjhgjghj" hidden="1">{"mgmt forecast",#N/A,FALSE,"Mgmt Forecast";"dcf table",#N/A,FALSE,"Mgmt Forecast";"sensitivity",#N/A,FALSE,"Mgmt Forecast";"table inputs",#N/A,FALSE,"Mgmt Forecast";"calculations",#N/A,FALSE,"Mgmt Forecast"}</definedName>
    <definedName name="jhkkjk" hidden="1">{"mgmt forecast",#N/A,FALSE,"Mgmt Forecast";"dcf table",#N/A,FALSE,"Mgmt Forecast";"sensitivity",#N/A,FALSE,"Mgmt Forecast";"table inputs",#N/A,FALSE,"Mgmt Forecast";"calculations",#N/A,FALSE,"Mgmt Forecast"}</definedName>
    <definedName name="jj" hidden="1">{"developed valuation",#N/A,FALSE,"Valuation Analysis";"developed income statement",#N/A,FALSE,"Abbreviated Income Statement";"inprocess valuation",#N/A,FALSE,"Valuation Analysis";"inprocess income statement",#N/A,FALSE,"Abbreviated Income Statement"}</definedName>
    <definedName name="jj_1" hidden="1">{"developed valuation",#N/A,FALSE,"Valuation Analysis";"developed income statement",#N/A,FALSE,"Abbreviated Income Statement";"inprocess valuation",#N/A,FALSE,"Valuation Analysis";"inprocess income statement",#N/A,FALSE,"Abbreviated Income Statement"}</definedName>
    <definedName name="jj_2" hidden="1">{"developed valuation",#N/A,FALSE,"Valuation Analysis";"developed income statement",#N/A,FALSE,"Abbreviated Income Statement";"inprocess valuation",#N/A,FALSE,"Valuation Analysis";"inprocess income statement",#N/A,FALSE,"Abbreviated Income Statement"}</definedName>
    <definedName name="jj_3" hidden="1">{"developed valuation",#N/A,FALSE,"Valuation Analysis";"developed income statement",#N/A,FALSE,"Abbreviated Income Statement";"inprocess valuation",#N/A,FALSE,"Valuation Analysis";"inprocess income statement",#N/A,FALSE,"Abbreviated Income Statement"}</definedName>
    <definedName name="jj_4" hidden="1">{"developed valuation",#N/A,FALSE,"Valuation Analysis";"developed income statement",#N/A,FALSE,"Abbreviated Income Statement";"inprocess valuation",#N/A,FALSE,"Valuation Analysis";"inprocess income statement",#N/A,FALSE,"Abbreviated Income Statement"}</definedName>
    <definedName name="jj_5" hidden="1">{"developed valuation",#N/A,FALSE,"Valuation Analysis";"developed income statement",#N/A,FALSE,"Abbreviated Income Statement";"inprocess valuation",#N/A,FALSE,"Valuation Analysis";"inprocess income statement",#N/A,FALSE,"Abbreviated Income Statement"}</definedName>
    <definedName name="jjj" hidden="1">{"CSheet",#N/A,FALSE,"C";"SmCap",#N/A,FALSE,"VAL1";"GulfCoast",#N/A,FALSE,"VAL1";"nav",#N/A,FALSE,"NAV";"Summary",#N/A,FALSE,"NAV"}</definedName>
    <definedName name="jjj_1" hidden="1">{"CSheet",#N/A,FALSE,"C";"SmCap",#N/A,FALSE,"VAL1";"GulfCoast",#N/A,FALSE,"VAL1";"nav",#N/A,FALSE,"NAV";"Summary",#N/A,FALSE,"NAV"}</definedName>
    <definedName name="jjj_2" hidden="1">{"CSheet",#N/A,FALSE,"C";"SmCap",#N/A,FALSE,"VAL1";"GulfCoast",#N/A,FALSE,"VAL1";"nav",#N/A,FALSE,"NAV";"Summary",#N/A,FALSE,"NAV"}</definedName>
    <definedName name="jjj_3" hidden="1">{"CSheet",#N/A,FALSE,"C";"SmCap",#N/A,FALSE,"VAL1";"GulfCoast",#N/A,FALSE,"VAL1";"nav",#N/A,FALSE,"NAV";"Summary",#N/A,FALSE,"NAV"}</definedName>
    <definedName name="jjj_4" hidden="1">{"CSheet",#N/A,FALSE,"C";"SmCap",#N/A,FALSE,"VAL1";"GulfCoast",#N/A,FALSE,"VAL1";"nav",#N/A,FALSE,"NAV";"Summary",#N/A,FALSE,"NAV"}</definedName>
    <definedName name="jjj_5" hidden="1">{"CSheet",#N/A,FALSE,"C";"SmCap",#N/A,FALSE,"VAL1";"GulfCoast",#N/A,FALSE,"VAL1";"nav",#N/A,FALSE,"NAV";"Summary",#N/A,FALSE,"NAV"}</definedName>
    <definedName name="jjjj" hidden="1">{"Total",#N/A,FALSE,"Total Proved";"PDP",#N/A,FALSE,"Total Proved";"PNP",#N/A,FALSE,"Total Proved";"PUD",#N/A,FALSE,"Total Proved"}</definedName>
    <definedName name="jjjj_1"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jjjj_2"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jjjj_3"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jjjj_4"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jjjj_5"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jjjjj" hidden="1">{"Total",#N/A,FALSE,"Total Proved + Probable";"PDP",#N/A,FALSE,"Total Proved + Probable";"PNP",#N/A,FALSE,"Total Proved + Probable";"PUD",#N/A,FALSE,"Total Proved + Probable";"Prob",#N/A,FALSE,"Total Proved + Probable"}</definedName>
    <definedName name="jjjjj_1" hidden="1">{"Total",#N/A,FALSE,"Total Proved + Probable";"PDP",#N/A,FALSE,"Total Proved + Probable";"PNP",#N/A,FALSE,"Total Proved + Probable";"PUD",#N/A,FALSE,"Total Proved + Probable";"Prob",#N/A,FALSE,"Total Proved + Probable"}</definedName>
    <definedName name="jjjjj_2" hidden="1">{"Total",#N/A,FALSE,"Total Proved + Probable";"PDP",#N/A,FALSE,"Total Proved + Probable";"PNP",#N/A,FALSE,"Total Proved + Probable";"PUD",#N/A,FALSE,"Total Proved + Probable";"Prob",#N/A,FALSE,"Total Proved + Probable"}</definedName>
    <definedName name="jjjjj_3" hidden="1">{"Total",#N/A,FALSE,"Total Proved + Probable";"PDP",#N/A,FALSE,"Total Proved + Probable";"PNP",#N/A,FALSE,"Total Proved + Probable";"PUD",#N/A,FALSE,"Total Proved + Probable";"Prob",#N/A,FALSE,"Total Proved + Probable"}</definedName>
    <definedName name="jjjjj_4" hidden="1">{"Total",#N/A,FALSE,"Total Proved + Probable";"PDP",#N/A,FALSE,"Total Proved + Probable";"PNP",#N/A,FALSE,"Total Proved + Probable";"PUD",#N/A,FALSE,"Total Proved + Probable";"Prob",#N/A,FALSE,"Total Proved + Probable"}</definedName>
    <definedName name="jjjjj_5" hidden="1">{"Total",#N/A,FALSE,"Total Proved + Probable";"PDP",#N/A,FALSE,"Total Proved + Probable";"PNP",#N/A,FALSE,"Total Proved + Probable";"PUD",#N/A,FALSE,"Total Proved + Probable";"Prob",#N/A,FALSE,"Total Proved + Probable"}</definedName>
    <definedName name="jjjjjj" hidden="1">{"trademark1",#N/A,FALSE,"Trademark(s) and Trade Name(s)"}</definedName>
    <definedName name="jjjjjj_1" hidden="1">{"trademark1",#N/A,FALSE,"Trademark(s) and Trade Name(s)"}</definedName>
    <definedName name="jjjjjj_2" hidden="1">{"trademark1",#N/A,FALSE,"Trademark(s) and Trade Name(s)"}</definedName>
    <definedName name="jjjjjj_3" hidden="1">{"trademark1",#N/A,FALSE,"Trademark(s) and Trade Name(s)"}</definedName>
    <definedName name="jjjjjj_4" hidden="1">{"trademark1",#N/A,FALSE,"Trademark(s) and Trade Name(s)"}</definedName>
    <definedName name="jjjjjj_5" hidden="1">{"trademark1",#N/A,FALSE,"Trademark(s) and Trade Name(s)"}</definedName>
    <definedName name="jjjjjjj" hidden="1">{"histincome",#N/A,FALSE,"hyfins";"closing balance",#N/A,FALSE,"hyfins"}</definedName>
    <definedName name="jjjjjjj_1" hidden="1">{"histincome",#N/A,FALSE,"hyfins";"closing balance",#N/A,FALSE,"hyfins"}</definedName>
    <definedName name="jjjjjjj_2" hidden="1">{"histincome",#N/A,FALSE,"hyfins";"closing balance",#N/A,FALSE,"hyfins"}</definedName>
    <definedName name="jjjjjjj_3" hidden="1">{"histincome",#N/A,FALSE,"hyfins";"closing balance",#N/A,FALSE,"hyfins"}</definedName>
    <definedName name="jjjjjjj_4" hidden="1">{"histincome",#N/A,FALSE,"hyfins";"closing balance",#N/A,FALSE,"hyfins"}</definedName>
    <definedName name="jjjjjjj_5" hidden="1">{"histincome",#N/A,FALSE,"hyfins";"closing balance",#N/A,FALSE,"hyfins"}</definedName>
    <definedName name="k" hidden="1">{"Total",#N/A,FALSE,"Six Fields";"PDP",#N/A,FALSE,"Six Fields";"PNP",#N/A,FALSE,"Six Fields";"PUD",#N/A,FALSE,"Six Fields";"Prob",#N/A,FALSE,"Six Fields"}</definedName>
    <definedName name="k_1" hidden="1">{"Total",#N/A,FALSE,"Six Fields";"PDP",#N/A,FALSE,"Six Fields";"PNP",#N/A,FALSE,"Six Fields";"PUD",#N/A,FALSE,"Six Fields";"Prob",#N/A,FALSE,"Six Fields"}</definedName>
    <definedName name="k_2" hidden="1">{"Total",#N/A,FALSE,"Six Fields";"PDP",#N/A,FALSE,"Six Fields";"PNP",#N/A,FALSE,"Six Fields";"PUD",#N/A,FALSE,"Six Fields";"Prob",#N/A,FALSE,"Six Fields"}</definedName>
    <definedName name="k_3" hidden="1">{"Total",#N/A,FALSE,"Six Fields";"PDP",#N/A,FALSE,"Six Fields";"PNP",#N/A,FALSE,"Six Fields";"PUD",#N/A,FALSE,"Six Fields";"Prob",#N/A,FALSE,"Six Fields"}</definedName>
    <definedName name="k_4" hidden="1">{"Total",#N/A,FALSE,"Six Fields";"PDP",#N/A,FALSE,"Six Fields";"PNP",#N/A,FALSE,"Six Fields";"PUD",#N/A,FALSE,"Six Fields";"Prob",#N/A,FALSE,"Six Fields"}</definedName>
    <definedName name="k_5" hidden="1">{"Total",#N/A,FALSE,"Six Fields";"PDP",#N/A,FALSE,"Six Fields";"PNP",#N/A,FALSE,"Six Fields";"PUD",#N/A,FALSE,"Six Fields";"Prob",#N/A,FALSE,"Six Fields"}</definedName>
    <definedName name="kk">#REF!</definedName>
    <definedName name="kk_1" hidden="1">{"Sum1",#N/A,FALSE,"Reserve Report";"Sum2",#N/A,FALSE,"Reserve Report";"Sum3",#N/A,FALSE,"Reserve Report";"Sum4",#N/A,FALSE,"Reserve Report"}</definedName>
    <definedName name="kk_2" hidden="1">{"Sum1",#N/A,FALSE,"Reserve Report";"Sum2",#N/A,FALSE,"Reserve Report";"Sum3",#N/A,FALSE,"Reserve Report";"Sum4",#N/A,FALSE,"Reserve Report"}</definedName>
    <definedName name="kk_3" hidden="1">{"Sum1",#N/A,FALSE,"Reserve Report";"Sum2",#N/A,FALSE,"Reserve Report";"Sum3",#N/A,FALSE,"Reserve Report";"Sum4",#N/A,FALSE,"Reserve Report"}</definedName>
    <definedName name="kk_4" hidden="1">{"Sum1",#N/A,FALSE,"Reserve Report";"Sum2",#N/A,FALSE,"Reserve Report";"Sum3",#N/A,FALSE,"Reserve Report";"Sum4",#N/A,FALSE,"Reserve Report"}</definedName>
    <definedName name="kk_5" hidden="1">{"Sum1",#N/A,FALSE,"Reserve Report";"Sum2",#N/A,FALSE,"Reserve Report";"Sum3",#N/A,FALSE,"Reserve Report";"Sum4",#N/A,FALSE,"Reserve Report"}</definedName>
    <definedName name="kkkkk" hidden="1">{#N/A,#N/A,FALSE,"Report Data";#N/A,#N/A,FALSE,"COMP POOL";#N/A,#N/A,FALSE,"COMP POOL NB95";#N/A,#N/A,FALSE,"COMP POOL NB94"}</definedName>
    <definedName name="kkkkk_1" hidden="1">{#N/A,#N/A,FALSE,"Report Data";#N/A,#N/A,FALSE,"COMP POOL";#N/A,#N/A,FALSE,"COMP POOL NB95";#N/A,#N/A,FALSE,"COMP POOL NB94"}</definedName>
    <definedName name="kkkkk_2" hidden="1">{#N/A,#N/A,FALSE,"Report Data";#N/A,#N/A,FALSE,"COMP POOL";#N/A,#N/A,FALSE,"COMP POOL NB95";#N/A,#N/A,FALSE,"COMP POOL NB94"}</definedName>
    <definedName name="kkkkk_3" hidden="1">{#N/A,#N/A,FALSE,"Report Data";#N/A,#N/A,FALSE,"COMP POOL";#N/A,#N/A,FALSE,"COMP POOL NB95";#N/A,#N/A,FALSE,"COMP POOL NB94"}</definedName>
    <definedName name="kkkkk_4" hidden="1">{#N/A,#N/A,FALSE,"Report Data";#N/A,#N/A,FALSE,"COMP POOL";#N/A,#N/A,FALSE,"COMP POOL NB95";#N/A,#N/A,FALSE,"COMP POOL NB94"}</definedName>
    <definedName name="kkkkk_5" hidden="1">{#N/A,#N/A,FALSE,"Report Data";#N/A,#N/A,FALSE,"COMP POOL";#N/A,#N/A,FALSE,"COMP POOL NB95";#N/A,#N/A,FALSE,"COMP POOL NB94"}</definedName>
    <definedName name="KMDM" localSheetId="72">#REF!</definedName>
    <definedName name="KPMG_2">#REF!</definedName>
    <definedName name="KRW">#REF!</definedName>
    <definedName name="l" hidden="1">{#N/A,#N/A,TRUE,"Acquirer_Cases_Input";#N/A,#N/A,TRUE,"Acquirer_Input";#N/A,#N/A,TRUE,"Acquirer"}</definedName>
    <definedName name="l_1" hidden="1">{#N/A,#N/A,TRUE,"Acquirer_Cases_Input";#N/A,#N/A,TRUE,"Acquirer_Input";#N/A,#N/A,TRUE,"Acquirer"}</definedName>
    <definedName name="l_2" hidden="1">{#N/A,#N/A,TRUE,"Acquirer_Cases_Input";#N/A,#N/A,TRUE,"Acquirer_Input";#N/A,#N/A,TRUE,"Acquirer"}</definedName>
    <definedName name="l_3" hidden="1">{#N/A,#N/A,TRUE,"Acquirer_Cases_Input";#N/A,#N/A,TRUE,"Acquirer_Input";#N/A,#N/A,TRUE,"Acquirer"}</definedName>
    <definedName name="l_4" hidden="1">{#N/A,#N/A,TRUE,"Acquirer_Cases_Input";#N/A,#N/A,TRUE,"Acquirer_Input";#N/A,#N/A,TRUE,"Acquirer"}</definedName>
    <definedName name="l_5" hidden="1">{#N/A,#N/A,TRUE,"Acquirer_Cases_Input";#N/A,#N/A,TRUE,"Acquirer_Input";#N/A,#N/A,TRUE,"Acquirer"}</definedName>
    <definedName name="LandOwner">#REF!</definedName>
    <definedName name="Language">#REF!</definedName>
    <definedName name="last">#REF!</definedName>
    <definedName name="Last_Row">#N/A</definedName>
    <definedName name="leibie">OFFSET(#REF!,,,COUNTA(#REF!)-1,1)</definedName>
    <definedName name="LI">5.3</definedName>
    <definedName name="Lib">5.8</definedName>
    <definedName name="lirun">OFFSET(#REF!,,,COUNTA(#REF!)-1,28)</definedName>
    <definedName name="List">#REF!</definedName>
    <definedName name="ListOffset" hidden="1">2</definedName>
    <definedName name="lk">#N/A</definedName>
    <definedName name="ll" hidden="1">{"graph",#N/A,FALSE,"WWJU";"graph",#N/A,FALSE,"WWSEM";"graph",#N/A,FALSE,"GOMJU";"graph",#N/A,FALSE,"GOMSEM";"graph",#N/A,FALSE,"NSJU";"graph",#N/A,FALSE,"NSSEM";"graph",#N/A,FALSE,"WAJU";"graph",#N/A,FALSE,"STOCKPRI";"graph",#N/A,FALSE,"CFTEV";"graph",#N/A,FALSE,"NAV-RCV";"graph",#N/A,FALSE,"CRUDEWW"}</definedName>
    <definedName name="ll_1" hidden="1">{"graph",#N/A,FALSE,"WWJU";"graph",#N/A,FALSE,"WWSEM";"graph",#N/A,FALSE,"GOMJU";"graph",#N/A,FALSE,"GOMSEM";"graph",#N/A,FALSE,"NSJU";"graph",#N/A,FALSE,"NSSEM";"graph",#N/A,FALSE,"WAJU";"graph",#N/A,FALSE,"STOCKPRI";"graph",#N/A,FALSE,"CFTEV";"graph",#N/A,FALSE,"NAV-RCV";"graph",#N/A,FALSE,"CRUDEWW"}</definedName>
    <definedName name="ll_2" hidden="1">{"graph",#N/A,FALSE,"WWJU";"graph",#N/A,FALSE,"WWSEM";"graph",#N/A,FALSE,"GOMJU";"graph",#N/A,FALSE,"GOMSEM";"graph",#N/A,FALSE,"NSJU";"graph",#N/A,FALSE,"NSSEM";"graph",#N/A,FALSE,"WAJU";"graph",#N/A,FALSE,"STOCKPRI";"graph",#N/A,FALSE,"CFTEV";"graph",#N/A,FALSE,"NAV-RCV";"graph",#N/A,FALSE,"CRUDEWW"}</definedName>
    <definedName name="ll_3" hidden="1">{"graph",#N/A,FALSE,"WWJU";"graph",#N/A,FALSE,"WWSEM";"graph",#N/A,FALSE,"GOMJU";"graph",#N/A,FALSE,"GOMSEM";"graph",#N/A,FALSE,"NSJU";"graph",#N/A,FALSE,"NSSEM";"graph",#N/A,FALSE,"WAJU";"graph",#N/A,FALSE,"STOCKPRI";"graph",#N/A,FALSE,"CFTEV";"graph",#N/A,FALSE,"NAV-RCV";"graph",#N/A,FALSE,"CRUDEWW"}</definedName>
    <definedName name="ll_4" hidden="1">{"graph",#N/A,FALSE,"WWJU";"graph",#N/A,FALSE,"WWSEM";"graph",#N/A,FALSE,"GOMJU";"graph",#N/A,FALSE,"GOMSEM";"graph",#N/A,FALSE,"NSJU";"graph",#N/A,FALSE,"NSSEM";"graph",#N/A,FALSE,"WAJU";"graph",#N/A,FALSE,"STOCKPRI";"graph",#N/A,FALSE,"CFTEV";"graph",#N/A,FALSE,"NAV-RCV";"graph",#N/A,FALSE,"CRUDEWW"}</definedName>
    <definedName name="ll_5" hidden="1">{"graph",#N/A,FALSE,"WWJU";"graph",#N/A,FALSE,"WWSEM";"graph",#N/A,FALSE,"GOMJU";"graph",#N/A,FALSE,"GOMSEM";"graph",#N/A,FALSE,"NSJU";"graph",#N/A,FALSE,"NSSEM";"graph",#N/A,FALSE,"WAJU";"graph",#N/A,FALSE,"STOCKPRI";"graph",#N/A,FALSE,"CFTEV";"graph",#N/A,FALSE,"NAV-RCV";"graph",#N/A,FALSE,"CRUDEWW"}</definedName>
    <definedName name="lll"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lll_1"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lll_2"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lll_3"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lll_4"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lll_5"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llll" hidden="1">{"cred comp",#N/A,FALSE,"Comparable Credit Analysis";"IS",#N/A,FALSE,"IS";"Sensitivity",#N/A,FALSE,"Sensitivity";"BS",#N/A,FALSE,"BS";"Bond Summary",#N/A,FALSE,"B Summary";"AD",#N/A,FALSE,"Accretion";"NAV",#N/A,FALSE,"NAV";"SU",#N/A,FALSE,"S&amp;U";"acq. study",#N/A,FALSE,"Acq. Study";"F Charges",#N/A,FALSE,"Fixed Charges"}</definedName>
    <definedName name="llll_1" hidden="1">{"cred comp",#N/A,FALSE,"Comparable Credit Analysis";"IS",#N/A,FALSE,"IS";"Sensitivity",#N/A,FALSE,"Sensitivity";"BS",#N/A,FALSE,"BS";"Bond Summary",#N/A,FALSE,"B Summary";"AD",#N/A,FALSE,"Accretion";"NAV",#N/A,FALSE,"NAV";"SU",#N/A,FALSE,"S&amp;U";"acq. study",#N/A,FALSE,"Acq. Study";"F Charges",#N/A,FALSE,"Fixed Charges"}</definedName>
    <definedName name="llll_2" hidden="1">{"cred comp",#N/A,FALSE,"Comparable Credit Analysis";"IS",#N/A,FALSE,"IS";"Sensitivity",#N/A,FALSE,"Sensitivity";"BS",#N/A,FALSE,"BS";"Bond Summary",#N/A,FALSE,"B Summary";"AD",#N/A,FALSE,"Accretion";"NAV",#N/A,FALSE,"NAV";"SU",#N/A,FALSE,"S&amp;U";"acq. study",#N/A,FALSE,"Acq. Study";"F Charges",#N/A,FALSE,"Fixed Charges"}</definedName>
    <definedName name="llll_3" hidden="1">{"cred comp",#N/A,FALSE,"Comparable Credit Analysis";"IS",#N/A,FALSE,"IS";"Sensitivity",#N/A,FALSE,"Sensitivity";"BS",#N/A,FALSE,"BS";"Bond Summary",#N/A,FALSE,"B Summary";"AD",#N/A,FALSE,"Accretion";"NAV",#N/A,FALSE,"NAV";"SU",#N/A,FALSE,"S&amp;U";"acq. study",#N/A,FALSE,"Acq. Study";"F Charges",#N/A,FALSE,"Fixed Charges"}</definedName>
    <definedName name="llll_4" hidden="1">{"cred comp",#N/A,FALSE,"Comparable Credit Analysis";"IS",#N/A,FALSE,"IS";"Sensitivity",#N/A,FALSE,"Sensitivity";"BS",#N/A,FALSE,"BS";"Bond Summary",#N/A,FALSE,"B Summary";"AD",#N/A,FALSE,"Accretion";"NAV",#N/A,FALSE,"NAV";"SU",#N/A,FALSE,"S&amp;U";"acq. study",#N/A,FALSE,"Acq. Study";"F Charges",#N/A,FALSE,"Fixed Charges"}</definedName>
    <definedName name="llll_5" hidden="1">{"cred comp",#N/A,FALSE,"Comparable Credit Analysis";"IS",#N/A,FALSE,"IS";"Sensitivity",#N/A,FALSE,"Sensitivity";"BS",#N/A,FALSE,"BS";"Bond Summary",#N/A,FALSE,"B Summary";"AD",#N/A,FALSE,"Accretion";"NAV",#N/A,FALSE,"NAV";"SU",#N/A,FALSE,"S&amp;U";"acq. study",#N/A,FALSE,"Acq. Study";"F Charges",#N/A,FALSE,"Fixed Charges"}</definedName>
    <definedName name="lllll" hidden="1">{#N/A,#N/A,FALSE,"SUM";#N/A,#N/A,FALSE,"Holding Cost ";#N/A,#N/A,FALSE,"2000 &amp; C3D";#N/A,#N/A,FALSE,"Disposal Costs";#N/A,#N/A,FALSE,"WIP";#N/A,#N/A,FALSE,"Fin Goods"}</definedName>
    <definedName name="lllll_1" hidden="1">{#N/A,#N/A,FALSE,"SUM";#N/A,#N/A,FALSE,"Holding Cost ";#N/A,#N/A,FALSE,"2000 &amp; C3D";#N/A,#N/A,FALSE,"Disposal Costs";#N/A,#N/A,FALSE,"WIP";#N/A,#N/A,FALSE,"Fin Goods"}</definedName>
    <definedName name="lllll_2" hidden="1">{#N/A,#N/A,FALSE,"SUM";#N/A,#N/A,FALSE,"Holding Cost ";#N/A,#N/A,FALSE,"2000 &amp; C3D";#N/A,#N/A,FALSE,"Disposal Costs";#N/A,#N/A,FALSE,"WIP";#N/A,#N/A,FALSE,"Fin Goods"}</definedName>
    <definedName name="lllll_3" hidden="1">{#N/A,#N/A,FALSE,"SUM";#N/A,#N/A,FALSE,"Holding Cost ";#N/A,#N/A,FALSE,"2000 &amp; C3D";#N/A,#N/A,FALSE,"Disposal Costs";#N/A,#N/A,FALSE,"WIP";#N/A,#N/A,FALSE,"Fin Goods"}</definedName>
    <definedName name="lllll_4" hidden="1">{#N/A,#N/A,FALSE,"SUM";#N/A,#N/A,FALSE,"Holding Cost ";#N/A,#N/A,FALSE,"2000 &amp; C3D";#N/A,#N/A,FALSE,"Disposal Costs";#N/A,#N/A,FALSE,"WIP";#N/A,#N/A,FALSE,"Fin Goods"}</definedName>
    <definedName name="lllll_5" hidden="1">{#N/A,#N/A,FALSE,"SUM";#N/A,#N/A,FALSE,"Holding Cost ";#N/A,#N/A,FALSE,"2000 &amp; C3D";#N/A,#N/A,FALSE,"Disposal Costs";#N/A,#N/A,FALSE,"WIP";#N/A,#N/A,FALSE,"Fin Goods"}</definedName>
    <definedName name="llllll" hidden="1">{"revenue detail 1",#N/A,FALSE,"Revenue Detail";"revenue detail 2",#N/A,FALSE,"Revenue Detail";"revenue detail 3",#N/A,FALSE,"Revenue Detail";"revenue detail 4",#N/A,FALSE,"Revenue Detail"}</definedName>
    <definedName name="llllll_1" hidden="1">{"revenue detail 1",#N/A,FALSE,"Revenue Detail";"revenue detail 2",#N/A,FALSE,"Revenue Detail";"revenue detail 3",#N/A,FALSE,"Revenue Detail";"revenue detail 4",#N/A,FALSE,"Revenue Detail"}</definedName>
    <definedName name="llllll_2" hidden="1">{"revenue detail 1",#N/A,FALSE,"Revenue Detail";"revenue detail 2",#N/A,FALSE,"Revenue Detail";"revenue detail 3",#N/A,FALSE,"Revenue Detail";"revenue detail 4",#N/A,FALSE,"Revenue Detail"}</definedName>
    <definedName name="llllll_3" hidden="1">{"revenue detail 1",#N/A,FALSE,"Revenue Detail";"revenue detail 2",#N/A,FALSE,"Revenue Detail";"revenue detail 3",#N/A,FALSE,"Revenue Detail";"revenue detail 4",#N/A,FALSE,"Revenue Detail"}</definedName>
    <definedName name="llllll_4" hidden="1">{"revenue detail 1",#N/A,FALSE,"Revenue Detail";"revenue detail 2",#N/A,FALSE,"Revenue Detail";"revenue detail 3",#N/A,FALSE,"Revenue Detail";"revenue detail 4",#N/A,FALSE,"Revenue Detail"}</definedName>
    <definedName name="llllll_5" hidden="1">{"revenue detail 1",#N/A,FALSE,"Revenue Detail";"revenue detail 2",#N/A,FALSE,"Revenue Detail";"revenue detail 3",#N/A,FALSE,"Revenue Detail";"revenue detail 4",#N/A,FALSE,"Revenue Detail"}</definedName>
    <definedName name="lllllll" hidden="1">{"revenue graph",#N/A,FALSE,"Revenue Graph"}</definedName>
    <definedName name="lllllll_1" hidden="1">{"revenue graph",#N/A,FALSE,"Revenue Graph"}</definedName>
    <definedName name="lllllll_2" hidden="1">{"revenue graph",#N/A,FALSE,"Revenue Graph"}</definedName>
    <definedName name="lllllll_3" hidden="1">{"revenue graph",#N/A,FALSE,"Revenue Graph"}</definedName>
    <definedName name="lllllll_4" hidden="1">{"revenue graph",#N/A,FALSE,"Revenue Graph"}</definedName>
    <definedName name="lllllll_5" hidden="1">{"revenue graph",#N/A,FALSE,"Revenue Graph"}</definedName>
    <definedName name="Long_term_investment">#REF!</definedName>
    <definedName name="LTM_DATE">#REF!</definedName>
    <definedName name="LUFeXToEUR" hidden="1">1/EUReXToLUF</definedName>
    <definedName name="LVLT_netdebt">#REF!</definedName>
    <definedName name="LVLT_share">#REF!</definedName>
    <definedName name="lxw">#REF!</definedName>
    <definedName name="m" hidden="1">{"contributory1",#N/A,FALSE,"Contributory Assets Detail";"contributory2",#N/A,FALSE,"Contributory Assets Detail"}</definedName>
    <definedName name="m_1" hidden="1">{#N/A,#N/A,FALSE,"Virgin Flightdeck"}</definedName>
    <definedName name="m_2" hidden="1">{#N/A,#N/A,FALSE,"Virgin Flightdeck"}</definedName>
    <definedName name="m_3" hidden="1">{#N/A,#N/A,FALSE,"Virgin Flightdeck"}</definedName>
    <definedName name="m_4" hidden="1">{#N/A,#N/A,FALSE,"Virgin Flightdeck"}</definedName>
    <definedName name="m_5" hidden="1">{#N/A,#N/A,FALSE,"Virgin Flightdeck"}</definedName>
    <definedName name="m_cwfy" localSheetId="72">#REF!</definedName>
    <definedName name="m_df" localSheetId="72">#REF!</definedName>
    <definedName name="m_glfy" localSheetId="72">#REF!</definedName>
    <definedName name="m_jf" localSheetId="72">#REF!</definedName>
    <definedName name="m_nbys" localSheetId="72">#REF!</definedName>
    <definedName name="m_qtyf" localSheetId="72">#REF!</definedName>
    <definedName name="m_qtys" localSheetId="72">#REF!</definedName>
    <definedName name="m_xj" localSheetId="72">#REF!</definedName>
    <definedName name="m_xsfy" localSheetId="72">#REF!</definedName>
    <definedName name="m_yfzk" localSheetId="72">#REF!</definedName>
    <definedName name="m_yhck" localSheetId="72">#REF!</definedName>
    <definedName name="m_yszk" localSheetId="72">#REF!</definedName>
    <definedName name="m_ytfy" localSheetId="72">#REF!</definedName>
    <definedName name="March"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March_1"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March_2"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March_3"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March_4"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March_5"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mark"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mark_1"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mark_2"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mark_3"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mark_4"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mark_5"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method">#REF!</definedName>
    <definedName name="MFNX_netdebt">#REF!</definedName>
    <definedName name="MFNX_share">#REF!</definedName>
    <definedName name="MI">#REF!</definedName>
    <definedName name="mm" hidden="1">{"ReportTop",#N/A,FALSE,"report top"}</definedName>
    <definedName name="mm_1" hidden="1">{"ReportTop",#N/A,FALSE,"report top"}</definedName>
    <definedName name="mm_2" hidden="1">{"ReportTop",#N/A,FALSE,"report top"}</definedName>
    <definedName name="mm_3" hidden="1">{"ReportTop",#N/A,FALSE,"report top"}</definedName>
    <definedName name="mm_4" hidden="1">{"ReportTop",#N/A,FALSE,"report top"}</definedName>
    <definedName name="mm_5" hidden="1">{"ReportTop",#N/A,FALSE,"report top"}</definedName>
    <definedName name="mmm" hidden="1">{"documentation1",#N/A,FALSE,"Documentation";"documentation2",#N/A,FALSE,"Documentation"}</definedName>
    <definedName name="mmm_1" hidden="1">{"documentation1",#N/A,FALSE,"Documentation";"documentation2",#N/A,FALSE,"Documentation"}</definedName>
    <definedName name="mmm_2" hidden="1">{"documentation1",#N/A,FALSE,"Documentation";"documentation2",#N/A,FALSE,"Documentation"}</definedName>
    <definedName name="mmm_3" hidden="1">{"documentation1",#N/A,FALSE,"Documentation";"documentation2",#N/A,FALSE,"Documentation"}</definedName>
    <definedName name="mmm_4" hidden="1">{"documentation1",#N/A,FALSE,"Documentation";"documentation2",#N/A,FALSE,"Documentation"}</definedName>
    <definedName name="mmm_5" hidden="1">{"documentation1",#N/A,FALSE,"Documentation";"documentation2",#N/A,FALSE,"Documentation"}</definedName>
    <definedName name="mmmm"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mmmm_1"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mmmm_2"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mmmm_3"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mmmm_4"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mmmm_5"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mmmmm" hidden="1">{#N/A,#N/A,TRUE,"Fiber_Optic_Cable_Input ";#N/A,#N/A,TRUE,"Specialty_Fiber_Devices_Input";#N/A,#N/A,TRUE,"Optical_Fiber_Apparatus_Input"}</definedName>
    <definedName name="mmmmm_1" hidden="1">{#N/A,#N/A,TRUE,"Fiber_Optic_Cable_Input ";#N/A,#N/A,TRUE,"Specialty_Fiber_Devices_Input";#N/A,#N/A,TRUE,"Optical_Fiber_Apparatus_Input"}</definedName>
    <definedName name="mmmmm_2" hidden="1">{#N/A,#N/A,TRUE,"Fiber_Optic_Cable_Input ";#N/A,#N/A,TRUE,"Specialty_Fiber_Devices_Input";#N/A,#N/A,TRUE,"Optical_Fiber_Apparatus_Input"}</definedName>
    <definedName name="mmmmm_3" hidden="1">{#N/A,#N/A,TRUE,"Fiber_Optic_Cable_Input ";#N/A,#N/A,TRUE,"Specialty_Fiber_Devices_Input";#N/A,#N/A,TRUE,"Optical_Fiber_Apparatus_Input"}</definedName>
    <definedName name="mmmmm_4" hidden="1">{#N/A,#N/A,TRUE,"Fiber_Optic_Cable_Input ";#N/A,#N/A,TRUE,"Specialty_Fiber_Devices_Input";#N/A,#N/A,TRUE,"Optical_Fiber_Apparatus_Input"}</definedName>
    <definedName name="mmmmm_5" hidden="1">{#N/A,#N/A,TRUE,"Fiber_Optic_Cable_Input ";#N/A,#N/A,TRUE,"Specialty_Fiber_Devices_Input";#N/A,#N/A,TRUE,"Optical_Fiber_Apparatus_Input"}</definedName>
    <definedName name="mmmmmm" hidden="1">{#N/A,#N/A,TRUE,"Falcons_Standalone";#N/A,#N/A,TRUE,"Target_Input";#N/A,#N/A,TRUE,"Target_Calendarized"}</definedName>
    <definedName name="mmmmmm_1" hidden="1">{#N/A,#N/A,TRUE,"Falcons_Standalone";#N/A,#N/A,TRUE,"Target_Input";#N/A,#N/A,TRUE,"Target_Calendarized"}</definedName>
    <definedName name="mmmmmm_2" hidden="1">{#N/A,#N/A,TRUE,"Falcons_Standalone";#N/A,#N/A,TRUE,"Target_Input";#N/A,#N/A,TRUE,"Target_Calendarized"}</definedName>
    <definedName name="mmmmmm_3" hidden="1">{#N/A,#N/A,TRUE,"Falcons_Standalone";#N/A,#N/A,TRUE,"Target_Input";#N/A,#N/A,TRUE,"Target_Calendarized"}</definedName>
    <definedName name="mmmmmm_4" hidden="1">{#N/A,#N/A,TRUE,"Falcons_Standalone";#N/A,#N/A,TRUE,"Target_Input";#N/A,#N/A,TRUE,"Target_Calendarized"}</definedName>
    <definedName name="mmmmmm_5" hidden="1">{#N/A,#N/A,TRUE,"Falcons_Standalone";#N/A,#N/A,TRUE,"Target_Input";#N/A,#N/A,TRUE,"Target_Calendarized"}</definedName>
    <definedName name="mmmmmmm" hidden="1">{#N/A,#N/A,TRUE,"FOC_Product_Assumptions"}</definedName>
    <definedName name="mmmmmmm_1" hidden="1">{#N/A,#N/A,TRUE,"FOC_Product_Assumptions"}</definedName>
    <definedName name="mmmmmmm_2" hidden="1">{#N/A,#N/A,TRUE,"FOC_Product_Assumptions"}</definedName>
    <definedName name="mmmmmmm_3" hidden="1">{#N/A,#N/A,TRUE,"FOC_Product_Assumptions"}</definedName>
    <definedName name="mmmmmmm_4" hidden="1">{#N/A,#N/A,TRUE,"FOC_Product_Assumptions"}</definedName>
    <definedName name="mmmmmmm_5" hidden="1">{#N/A,#N/A,TRUE,"FOC_Product_Assumptions"}</definedName>
    <definedName name="mmmmmmmhm" hidden="1">{"mgmt forecast",#N/A,FALSE,"Mgmt Forecast";"dcf table",#N/A,FALSE,"Mgmt Forecast";"sensitivity",#N/A,FALSE,"Mgmt Forecast";"table inputs",#N/A,FALSE,"Mgmt Forecast";"calculations",#N/A,FALSE,"Mgmt Forecast"}</definedName>
    <definedName name="mmmmmmmm" hidden="1">{#N/A,#N/A,FALSE,"Consolidated Shipley";#N/A,#N/A,FALSE,"Consolidated PWB";#N/A,#N/A,FALSE,"Consolidated Micro"}</definedName>
    <definedName name="mmmmmmmm_1" hidden="1">{#N/A,#N/A,FALSE,"Consolidated Shipley";#N/A,#N/A,FALSE,"Consolidated PWB";#N/A,#N/A,FALSE,"Consolidated Micro"}</definedName>
    <definedName name="mmmmmmmm_2" hidden="1">{#N/A,#N/A,FALSE,"Consolidated Shipley";#N/A,#N/A,FALSE,"Consolidated PWB";#N/A,#N/A,FALSE,"Consolidated Micro"}</definedName>
    <definedName name="mmmmmmmm_3" hidden="1">{#N/A,#N/A,FALSE,"Consolidated Shipley";#N/A,#N/A,FALSE,"Consolidated PWB";#N/A,#N/A,FALSE,"Consolidated Micro"}</definedName>
    <definedName name="mmmmmmmm_4" hidden="1">{#N/A,#N/A,FALSE,"Consolidated Shipley";#N/A,#N/A,FALSE,"Consolidated PWB";#N/A,#N/A,FALSE,"Consolidated Micro"}</definedName>
    <definedName name="mmmmmmmm_5" hidden="1">{#N/A,#N/A,FALSE,"Consolidated Shipley";#N/A,#N/A,FALSE,"Consolidated PWB";#N/A,#N/A,FALSE,"Consolidated Micro"}</definedName>
    <definedName name="mo" hidden="1">{#N/A,#N/A,TRUE,"KEY DATA";#N/A,#N/A,TRUE,"KEY DATA Base Case";#N/A,#N/A,TRUE,"JULY";#N/A,#N/A,TRUE,"AUG";#N/A,#N/A,TRUE,"SEPT";#N/A,#N/A,TRUE,"3Q"}</definedName>
    <definedName name="mo_1" hidden="1">{#N/A,#N/A,TRUE,"KEY DATA";#N/A,#N/A,TRUE,"KEY DATA Base Case";#N/A,#N/A,TRUE,"JULY";#N/A,#N/A,TRUE,"AUG";#N/A,#N/A,TRUE,"SEPT";#N/A,#N/A,TRUE,"3Q"}</definedName>
    <definedName name="mo_2" hidden="1">{#N/A,#N/A,TRUE,"KEY DATA";#N/A,#N/A,TRUE,"KEY DATA Base Case";#N/A,#N/A,TRUE,"JULY";#N/A,#N/A,TRUE,"AUG";#N/A,#N/A,TRUE,"SEPT";#N/A,#N/A,TRUE,"3Q"}</definedName>
    <definedName name="mo_3" hidden="1">{#N/A,#N/A,TRUE,"KEY DATA";#N/A,#N/A,TRUE,"KEY DATA Base Case";#N/A,#N/A,TRUE,"JULY";#N/A,#N/A,TRUE,"AUG";#N/A,#N/A,TRUE,"SEPT";#N/A,#N/A,TRUE,"3Q"}</definedName>
    <definedName name="mo_4" hidden="1">{#N/A,#N/A,TRUE,"KEY DATA";#N/A,#N/A,TRUE,"KEY DATA Base Case";#N/A,#N/A,TRUE,"JULY";#N/A,#N/A,TRUE,"AUG";#N/A,#N/A,TRUE,"SEPT";#N/A,#N/A,TRUE,"3Q"}</definedName>
    <definedName name="mo_5" hidden="1">{#N/A,#N/A,TRUE,"KEY DATA";#N/A,#N/A,TRUE,"KEY DATA Base Case";#N/A,#N/A,TRUE,"JULY";#N/A,#N/A,TRUE,"AUG";#N/A,#N/A,TRUE,"SEPT";#N/A,#N/A,TRUE,"3Q"}</definedName>
    <definedName name="Module.Prix_SMC">Module.Prix_SMC</definedName>
    <definedName name="Months">#REF!</definedName>
    <definedName name="Months1">#REF!</definedName>
    <definedName name="Multifamily_Input">#REF!</definedName>
    <definedName name="MX">#REF!</definedName>
    <definedName name="mxxml">#REF!</definedName>
    <definedName name="n" hidden="1">{#N/A,#N/A,FALSE,"Consolidated Shipley";#N/A,#N/A,FALSE,"Consolidated PWB";#N/A,#N/A,FALSE,"Consolidated Micro"}</definedName>
    <definedName name="n\" hidden="1">{#N/A,#N/A,FALSE,"Projections";#N/A,#N/A,FALSE,"Multiples Valuation";#N/A,#N/A,FALSE,"LBO";#N/A,#N/A,FALSE,"Multiples_Sensitivity";#N/A,#N/A,FALSE,"Summary"}</definedName>
    <definedName name="n\_1" hidden="1">{#N/A,#N/A,FALSE,"Projections";#N/A,#N/A,FALSE,"Multiples Valuation";#N/A,#N/A,FALSE,"LBO";#N/A,#N/A,FALSE,"Multiples_Sensitivity";#N/A,#N/A,FALSE,"Summary"}</definedName>
    <definedName name="n\_2" hidden="1">{#N/A,#N/A,FALSE,"Projections";#N/A,#N/A,FALSE,"Multiples Valuation";#N/A,#N/A,FALSE,"LBO";#N/A,#N/A,FALSE,"Multiples_Sensitivity";#N/A,#N/A,FALSE,"Summary"}</definedName>
    <definedName name="n\_3" hidden="1">{#N/A,#N/A,FALSE,"Projections";#N/A,#N/A,FALSE,"Multiples Valuation";#N/A,#N/A,FALSE,"LBO";#N/A,#N/A,FALSE,"Multiples_Sensitivity";#N/A,#N/A,FALSE,"Summary"}</definedName>
    <definedName name="n\_4" hidden="1">{#N/A,#N/A,FALSE,"Projections";#N/A,#N/A,FALSE,"Multiples Valuation";#N/A,#N/A,FALSE,"LBO";#N/A,#N/A,FALSE,"Multiples_Sensitivity";#N/A,#N/A,FALSE,"Summary"}</definedName>
    <definedName name="n\_5" hidden="1">{#N/A,#N/A,FALSE,"Projections";#N/A,#N/A,FALSE,"Multiples Valuation";#N/A,#N/A,FALSE,"LBO";#N/A,#N/A,FALSE,"Multiples_Sensitivity";#N/A,#N/A,FALSE,"Summary"}</definedName>
    <definedName name="n_1" hidden="1">{#N/A,#N/A,FALSE,"Consolidated Shipley";#N/A,#N/A,FALSE,"Consolidated PWB";#N/A,#N/A,FALSE,"Consolidated Micro"}</definedName>
    <definedName name="n_2" hidden="1">{#N/A,#N/A,FALSE,"Consolidated Shipley";#N/A,#N/A,FALSE,"Consolidated PWB";#N/A,#N/A,FALSE,"Consolidated Micro"}</definedName>
    <definedName name="n_3" hidden="1">{#N/A,#N/A,FALSE,"Consolidated Shipley";#N/A,#N/A,FALSE,"Consolidated PWB";#N/A,#N/A,FALSE,"Consolidated Micro"}</definedName>
    <definedName name="n_4" hidden="1">{#N/A,#N/A,FALSE,"Consolidated Shipley";#N/A,#N/A,FALSE,"Consolidated PWB";#N/A,#N/A,FALSE,"Consolidated Micro"}</definedName>
    <definedName name="n_5" hidden="1">{#N/A,#N/A,FALSE,"Consolidated Shipley";#N/A,#N/A,FALSE,"Consolidated PWB";#N/A,#N/A,FALSE,"Consolidated Micro"}</definedName>
    <definedName name="NAMES">#N/A</definedName>
    <definedName name="neeeeee">#REF!</definedName>
    <definedName name="NEON_netdebt">#REF!</definedName>
    <definedName name="NEON_share">#REF!</definedName>
    <definedName name="NEW" hidden="1">{"scenario 1",#N/A,FALSE,"scenario1";"drivers",#N/A,FALSE,"Input-Module";"Op Stats",#N/A,FALSE,"Input-Module";"income stmt",#N/A,FALSE,"Ebit-calc";"Cash Flow",#N/A,FALSE,"Input-Module";"Balance Sheet",#N/A,FALSE,"Balance-Sheet";"workings",#N/A,FALSE,"Ebit-calc";"working cap",#N/A,FALSE,"Working-Capital";"dcf value",#N/A,FALSE,"DCF";"check",#N/A,FALSE,"Input-Module"}</definedName>
    <definedName name="neww">#REF!</definedName>
    <definedName name="newww">#REF!</definedName>
    <definedName name="newwww">#REF!</definedName>
    <definedName name="newwwwwww">#REF!</definedName>
    <definedName name="Ningdong_above">#REF!</definedName>
    <definedName name="NLGeXToEUR" hidden="1">1/EUReXToNLG</definedName>
    <definedName name="NN" hidden="1">{"revenue detail 1",#N/A,FALSE,"Revenue Detail";"revenue detail 2",#N/A,FALSE,"Revenue Detail";"revenue detail 3",#N/A,FALSE,"Revenue Detail";"revenue detail 4",#N/A,FALSE,"Revenue Detail"}</definedName>
    <definedName name="NN_1" hidden="1">{"revenue detail 1",#N/A,FALSE,"Revenue Detail";"revenue detail 2",#N/A,FALSE,"Revenue Detail";"revenue detail 3",#N/A,FALSE,"Revenue Detail";"revenue detail 4",#N/A,FALSE,"Revenue Detail"}</definedName>
    <definedName name="NN_2" hidden="1">{"revenue detail 1",#N/A,FALSE,"Revenue Detail";"revenue detail 2",#N/A,FALSE,"Revenue Detail";"revenue detail 3",#N/A,FALSE,"Revenue Detail";"revenue detail 4",#N/A,FALSE,"Revenue Detail"}</definedName>
    <definedName name="NN_3" hidden="1">{"revenue detail 1",#N/A,FALSE,"Revenue Detail";"revenue detail 2",#N/A,FALSE,"Revenue Detail";"revenue detail 3",#N/A,FALSE,"Revenue Detail";"revenue detail 4",#N/A,FALSE,"Revenue Detail"}</definedName>
    <definedName name="NN_4" hidden="1">{"revenue detail 1",#N/A,FALSE,"Revenue Detail";"revenue detail 2",#N/A,FALSE,"Revenue Detail";"revenue detail 3",#N/A,FALSE,"Revenue Detail";"revenue detail 4",#N/A,FALSE,"Revenue Detail"}</definedName>
    <definedName name="NN_5" hidden="1">{"revenue detail 1",#N/A,FALSE,"Revenue Detail";"revenue detail 2",#N/A,FALSE,"Revenue Detail";"revenue detail 3",#N/A,FALSE,"Revenue Detail";"revenue detail 4",#N/A,FALSE,"Revenue Detail"}</definedName>
    <definedName name="nnn" hidden="1">{#N/A,#N/A,FALSE,"Consolidated Shipley";#N/A,#N/A,FALSE,"Consolidated PWB";#N/A,#N/A,FALSE,"Consolidated Micro"}</definedName>
    <definedName name="nnn_1" hidden="1">{#N/A,#N/A,FALSE,"Consolidated Shipley";#N/A,#N/A,FALSE,"Consolidated PWB";#N/A,#N/A,FALSE,"Consolidated Micro"}</definedName>
    <definedName name="nnn_2" hidden="1">{#N/A,#N/A,FALSE,"Consolidated Shipley";#N/A,#N/A,FALSE,"Consolidated PWB";#N/A,#N/A,FALSE,"Consolidated Micro"}</definedName>
    <definedName name="nnn_3" hidden="1">{#N/A,#N/A,FALSE,"Consolidated Shipley";#N/A,#N/A,FALSE,"Consolidated PWB";#N/A,#N/A,FALSE,"Consolidated Micro"}</definedName>
    <definedName name="nnn_4" hidden="1">{#N/A,#N/A,FALSE,"Consolidated Shipley";#N/A,#N/A,FALSE,"Consolidated PWB";#N/A,#N/A,FALSE,"Consolidated Micro"}</definedName>
    <definedName name="nnn_5" hidden="1">{#N/A,#N/A,FALSE,"Consolidated Shipley";#N/A,#N/A,FALSE,"Consolidated PWB";#N/A,#N/A,FALSE,"Consolidated Micro"}</definedName>
    <definedName name="nnnn" hidden="1">{#N/A,#N/A,FALSE,"Consolidated Shipley";#N/A,#N/A,FALSE,"Consolidated PWB";#N/A,#N/A,FALSE,"Consolidated Micro"}</definedName>
    <definedName name="nnnn_1" hidden="1">{#N/A,#N/A,FALSE,"Consolidated Shipley";#N/A,#N/A,FALSE,"Consolidated PWB";#N/A,#N/A,FALSE,"Consolidated Micro"}</definedName>
    <definedName name="nnnn_2" hidden="1">{#N/A,#N/A,FALSE,"Consolidated Shipley";#N/A,#N/A,FALSE,"Consolidated PWB";#N/A,#N/A,FALSE,"Consolidated Micro"}</definedName>
    <definedName name="nnnn_3" hidden="1">{#N/A,#N/A,FALSE,"Consolidated Shipley";#N/A,#N/A,FALSE,"Consolidated PWB";#N/A,#N/A,FALSE,"Consolidated Micro"}</definedName>
    <definedName name="nnnn_4" hidden="1">{#N/A,#N/A,FALSE,"Consolidated Shipley";#N/A,#N/A,FALSE,"Consolidated PWB";#N/A,#N/A,FALSE,"Consolidated Micro"}</definedName>
    <definedName name="nnnn_5" hidden="1">{#N/A,#N/A,FALSE,"Consolidated Shipley";#N/A,#N/A,FALSE,"Consolidated PWB";#N/A,#N/A,FALSE,"Consolidated Micro"}</definedName>
    <definedName name="nnnnn" hidden="1">{"gross_margin1",#N/A,FALSE,"Gross Margin Detail";"gross_margin2",#N/A,FALSE,"Gross Margin Detail"}</definedName>
    <definedName name="nnnnn_1" hidden="1">{"gross_margin1",#N/A,FALSE,"Gross Margin Detail";"gross_margin2",#N/A,FALSE,"Gross Margin Detail"}</definedName>
    <definedName name="nnnnn_2" hidden="1">{"gross_margin1",#N/A,FALSE,"Gross Margin Detail";"gross_margin2",#N/A,FALSE,"Gross Margin Detail"}</definedName>
    <definedName name="nnnnn_3" hidden="1">{"gross_margin1",#N/A,FALSE,"Gross Margin Detail";"gross_margin2",#N/A,FALSE,"Gross Margin Detail"}</definedName>
    <definedName name="nnnnn_4" hidden="1">{"gross_margin1",#N/A,FALSE,"Gross Margin Detail";"gross_margin2",#N/A,FALSE,"Gross Margin Detail"}</definedName>
    <definedName name="nnnnn_5" hidden="1">{"gross_margin1",#N/A,FALSE,"Gross Margin Detail";"gross_margin2",#N/A,FALSE,"Gross Margin Detail"}</definedName>
    <definedName name="nnnnnn" hidden="1">{"historical acquirer",#N/A,FALSE,"Historical Performance";"historical target",#N/A,FALSE,"Historical Performance"}</definedName>
    <definedName name="nnnnnn_1" hidden="1">{"historical acquirer",#N/A,FALSE,"Historical Performance";"historical target",#N/A,FALSE,"Historical Performance"}</definedName>
    <definedName name="nnnnnn_2" hidden="1">{"historical acquirer",#N/A,FALSE,"Historical Performance";"historical target",#N/A,FALSE,"Historical Performance"}</definedName>
    <definedName name="nnnnnn_3" hidden="1">{"historical acquirer",#N/A,FALSE,"Historical Performance";"historical target",#N/A,FALSE,"Historical Performance"}</definedName>
    <definedName name="nnnnnn_4" hidden="1">{"historical acquirer",#N/A,FALSE,"Historical Performance";"historical target",#N/A,FALSE,"Historical Performance"}</definedName>
    <definedName name="nnnnnn_5" hidden="1">{"historical acquirer",#N/A,FALSE,"Historical Performance";"historical target",#N/A,FALSE,"Historical Performance"}</definedName>
    <definedName name="no_inst">#REF!</definedName>
    <definedName name="no_pay">#REF!</definedName>
    <definedName name="notes_catalog">#REF!</definedName>
    <definedName name="NrComps">#REF!</definedName>
    <definedName name="numFTPthruput">#REF!</definedName>
    <definedName name="numFTPthruputGrowth">#REF!</definedName>
    <definedName name="NvsASD">"V2001-12-31"</definedName>
    <definedName name="NvsAutoDrillOk">"VN"</definedName>
    <definedName name="NvsElapsedTime">0.000181828705535736</definedName>
    <definedName name="NvsEndTime">37274.7274061343</definedName>
    <definedName name="NvsInstSpec">"%"</definedName>
    <definedName name="NvsLayoutType">"M3"</definedName>
    <definedName name="NvsPanelEffdt">"V1900-01-01"</definedName>
    <definedName name="NvsPanelSetid">"VFCMNY"</definedName>
    <definedName name="NvsReqBU">"VFCMHK"</definedName>
    <definedName name="NvsReqBUOnly">"VY"</definedName>
    <definedName name="NvsTransLed">"VN"</definedName>
    <definedName name="NvsTreeASD">"V2001-12-31"</definedName>
    <definedName name="NvsValTbl.ACCOUNT">"GL_ACCOUNT_TBL"</definedName>
    <definedName name="Oasda" hidden="1">{"Operating Data",#N/A,TRUE,"Sheet1";"Valuation Matrix",#N/A,TRUE,"Sheet1";"Sales Analysis",#N/A,TRUE,"Sheet1";"Closed Remodelled New",#N/A,TRUE,"Sheet1";"Competitive and FSP",#N/A,TRUE,"Sheet1";"Working Capital and Capex",#N/A,TRUE,"Sheet1";"depreciation",#N/A,TRUE,"Sheet1"}</definedName>
    <definedName name="ok">#N/A</definedName>
    <definedName name="oo">#REF!</definedName>
    <definedName name="OR_nature">#REF!</definedName>
    <definedName name="order_details">#REF!</definedName>
    <definedName name="OS">#REF!</definedName>
    <definedName name="Other_assets">#REF!</definedName>
    <definedName name="OtherCurrency">#REF!</definedName>
    <definedName name="Overview_Button">#N/A</definedName>
    <definedName name="Overview_Close_Button">#N/A</definedName>
    <definedName name="owners_equity">#REF!</definedName>
    <definedName name="p">#REF!</definedName>
    <definedName name="percent">#REF!</definedName>
    <definedName name="period">12</definedName>
    <definedName name="perp">#REF!</definedName>
    <definedName name="pgr">#REF!</definedName>
    <definedName name="pgyz511" localSheetId="72">#REF!</definedName>
    <definedName name="pgyz512" localSheetId="72">#REF!</definedName>
    <definedName name="pgyz513" localSheetId="72">#REF!</definedName>
    <definedName name="pgyz521" localSheetId="72">#REF!</definedName>
    <definedName name="pgyz522" localSheetId="72">#REF!</definedName>
    <definedName name="pgyz523" localSheetId="72">#REF!</definedName>
    <definedName name="PL"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PlotRatio">#REF!</definedName>
    <definedName name="po">#N/A</definedName>
    <definedName name="Pool">#REF!</definedName>
    <definedName name="pop">#REF!</definedName>
    <definedName name="Portfolio">#REF!</definedName>
    <definedName name="pp">#REF!</definedName>
    <definedName name="ppp">#REF!</definedName>
    <definedName name="pr_toolbox">#REF!</definedName>
    <definedName name="PRCGAAP">#REF!</definedName>
    <definedName name="PRCGAAP2">#REF!</definedName>
    <definedName name="Prefecture">#REF!</definedName>
    <definedName name="Preparer">#REF!</definedName>
    <definedName name="PresentationNormalA4">#REF!</definedName>
    <definedName name="PricingHomeCell1">#REF!</definedName>
    <definedName name="_xlnm.Print_Area" localSheetId="72">#REF!</definedName>
    <definedName name="Print_Area_MI" localSheetId="72">#REF!</definedName>
    <definedName name="print_area1" localSheetId="72">#REF!</definedName>
    <definedName name="_xlnm.Print_Titles" localSheetId="72">#REF!</definedName>
    <definedName name="prior">0</definedName>
    <definedName name="prod2000">5445341</definedName>
    <definedName name="prod2001">5032306</definedName>
    <definedName name="Production_Companies_Capex">#REF!</definedName>
    <definedName name="project">#REF!</definedName>
    <definedName name="ProjectName">{"Client Name or Project Name"}</definedName>
    <definedName name="PropertyType">#REF!</definedName>
    <definedName name="PRT6AL5AR40">#N/A</definedName>
    <definedName name="PRT6AU5BA41">#N/A</definedName>
    <definedName name="PRT6B5H25">#N/A</definedName>
    <definedName name="PRT6BD5BK32">#N/A</definedName>
    <definedName name="prt6bn252bt288">#N/A</definedName>
    <definedName name="prt6bn46bt82">#N/A</definedName>
    <definedName name="PRT6BN5BT41">#N/A</definedName>
    <definedName name="prt6bv7cc30">#N/A</definedName>
    <definedName name="prt6cf5cl37">#N/A</definedName>
    <definedName name="prt6co5cs41">#N/A</definedName>
    <definedName name="prt6cv5dg33">#N/A</definedName>
    <definedName name="PRT6K31U52">#N/A</definedName>
    <definedName name="PRT6K4U25">#N/A</definedName>
    <definedName name="PRT6K57W79">#N/A</definedName>
    <definedName name="PRT6K85U107">#N/A</definedName>
    <definedName name="PRT6X4AI25">#N/A</definedName>
    <definedName name="PTEeXToEUR" hidden="1">1/EUReXToPTE</definedName>
    <definedName name="PUB_FileID" hidden="1">"L10003787.xls"</definedName>
    <definedName name="PUB_UserID" hidden="1">"MAYERX"</definedName>
    <definedName name="PVC厂">#REF!</definedName>
    <definedName name="py_net_income">#REF!</definedName>
    <definedName name="py_ret_earn_beg">#REF!</definedName>
    <definedName name="py_retained_earnings">#REF!</definedName>
    <definedName name="py_share_equity">#REF!</definedName>
    <definedName name="q" hidden="1">{"CSheet",#N/A,FALSE,"C";"SmCap",#N/A,FALSE,"VAL1";"GulfCoast",#N/A,FALSE,"VAL1";"nav",#N/A,FALSE,"NAV";"Summary",#N/A,FALSE,"NAV"}</definedName>
    <definedName name="q_1" hidden="1">{"CSheet",#N/A,FALSE,"C";"SmCap",#N/A,FALSE,"VAL1";"GulfCoast",#N/A,FALSE,"VAL1";"nav",#N/A,FALSE,"NAV";"Summary",#N/A,FALSE,"NAV"}</definedName>
    <definedName name="q_2" hidden="1">{"CSheet",#N/A,FALSE,"C";"SmCap",#N/A,FALSE,"VAL1";"GulfCoast",#N/A,FALSE,"VAL1";"nav",#N/A,FALSE,"NAV";"Summary",#N/A,FALSE,"NAV"}</definedName>
    <definedName name="q_3" hidden="1">{"CSheet",#N/A,FALSE,"C";"SmCap",#N/A,FALSE,"VAL1";"GulfCoast",#N/A,FALSE,"VAL1";"nav",#N/A,FALSE,"NAV";"Summary",#N/A,FALSE,"NAV"}</definedName>
    <definedName name="q_4" hidden="1">{"CSheet",#N/A,FALSE,"C";"SmCap",#N/A,FALSE,"VAL1";"GulfCoast",#N/A,FALSE,"VAL1";"nav",#N/A,FALSE,"NAV";"Summary",#N/A,FALSE,"NAV"}</definedName>
    <definedName name="q_5" hidden="1">{"CSheet",#N/A,FALSE,"C";"SmCap",#N/A,FALSE,"VAL1";"GulfCoast",#N/A,FALSE,"VAL1";"nav",#N/A,FALSE,"NAV";"Summary",#N/A,FALSE,"NAV"}</definedName>
    <definedName name="QASW">#REF!</definedName>
    <definedName name="QASWDERF">#REF!</definedName>
    <definedName name="QASWEDR">#REF!</definedName>
    <definedName name="QASWX">#REF!</definedName>
    <definedName name="QASZ">#REF!</definedName>
    <definedName name="QASZXCD">#REF!</definedName>
    <definedName name="QASZXD">#REF!</definedName>
    <definedName name="QAWSED">#REF!</definedName>
    <definedName name="QAZSW">#REF!</definedName>
    <definedName name="QAZXC">#REF!</definedName>
    <definedName name="QAZXCD">#REF!</definedName>
    <definedName name="QAZXSCD">#REF!</definedName>
    <definedName name="QAZXSD">#REF!</definedName>
    <definedName name="QAZXSW">#REF!</definedName>
    <definedName name="qcr">#REF!</definedName>
    <definedName name="qer" hidden="1">{"mgmt forecast",#N/A,FALSE,"Mgmt Forecast";"dcf table",#N/A,FALSE,"Mgmt Forecast";"sensitivity",#N/A,FALSE,"Mgmt Forecast";"table inputs",#N/A,FALSE,"Mgmt Forecast";"calculations",#N/A,FALSE,"Mgmt Forecast"}</definedName>
    <definedName name="qhrtk">#N/A</definedName>
    <definedName name="QQ" hidden="1">#REF!</definedName>
    <definedName name="qqq">#REF!</definedName>
    <definedName name="qqqqqq">#REF!</definedName>
    <definedName name="QQQW" hidden="1">#REF!</definedName>
    <definedName name="QSW">#REF!</definedName>
    <definedName name="qwerqew" hidden="1">{"mgmt forecast",#N/A,FALSE,"Mgmt Forecast";"dcf table",#N/A,FALSE,"Mgmt Forecast";"sensitivity",#N/A,FALSE,"Mgmt Forecast";"table inputs",#N/A,FALSE,"Mgmt Forecast";"calculations",#N/A,FALSE,"Mgmt Forecast"}</definedName>
    <definedName name="qwerqwerqwe" hidden="1">{"orixcsc",#N/A,FALSE,"ORIX CSC";"orixcsc2",#N/A,FALSE,"ORIX CSC"}</definedName>
    <definedName name="qwerty" hidden="1">{#N/A,#N/A,TRUE,"FOC_Product_Assumptions"}</definedName>
    <definedName name="qwerty_1" hidden="1">{#N/A,#N/A,TRUE,"FOC_Product_Assumptions"}</definedName>
    <definedName name="qwerty_2" hidden="1">{#N/A,#N/A,TRUE,"FOC_Product_Assumptions"}</definedName>
    <definedName name="qwerty_3" hidden="1">{#N/A,#N/A,TRUE,"FOC_Product_Assumptions"}</definedName>
    <definedName name="qwerty_4" hidden="1">{#N/A,#N/A,TRUE,"FOC_Product_Assumptions"}</definedName>
    <definedName name="qwerty_5" hidden="1">{#N/A,#N/A,TRUE,"FOC_Product_Assumptions"}</definedName>
    <definedName name="QWESD" hidden="1">#REF!</definedName>
    <definedName name="Rang">#REF!</definedName>
    <definedName name="range">#REF!</definedName>
    <definedName name="Range_of_Institutions">#REF!</definedName>
    <definedName name="rate">#REF!</definedName>
    <definedName name="Recorder" hidden="1">#REF!</definedName>
    <definedName name="redo" hidden="1">{#N/A,#N/A,FALSE,"ACQ_GRAPHS";#N/A,#N/A,FALSE,"T_1 GRAPHS";#N/A,#N/A,FALSE,"T_2 GRAPHS";#N/A,#N/A,FALSE,"COMB_GRAPHS"}</definedName>
    <definedName name="redo_1" hidden="1">{#N/A,#N/A,FALSE,"ACQ_GRAPHS";#N/A,#N/A,FALSE,"T_1 GRAPHS";#N/A,#N/A,FALSE,"T_2 GRAPHS";#N/A,#N/A,FALSE,"COMB_GRAPHS"}</definedName>
    <definedName name="redo_2" hidden="1">{#N/A,#N/A,FALSE,"ACQ_GRAPHS";#N/A,#N/A,FALSE,"T_1 GRAPHS";#N/A,#N/A,FALSE,"T_2 GRAPHS";#N/A,#N/A,FALSE,"COMB_GRAPHS"}</definedName>
    <definedName name="redo_3" hidden="1">{#N/A,#N/A,FALSE,"ACQ_GRAPHS";#N/A,#N/A,FALSE,"T_1 GRAPHS";#N/A,#N/A,FALSE,"T_2 GRAPHS";#N/A,#N/A,FALSE,"COMB_GRAPHS"}</definedName>
    <definedName name="redo_4" hidden="1">{#N/A,#N/A,FALSE,"ACQ_GRAPHS";#N/A,#N/A,FALSE,"T_1 GRAPHS";#N/A,#N/A,FALSE,"T_2 GRAPHS";#N/A,#N/A,FALSE,"COMB_GRAPHS"}</definedName>
    <definedName name="redo_5" hidden="1">{#N/A,#N/A,FALSE,"ACQ_GRAPHS";#N/A,#N/A,FALSE,"T_1 GRAPHS";#N/A,#N/A,FALSE,"T_2 GRAPHS";#N/A,#N/A,FALSE,"COMB_GRAPHS"}</definedName>
    <definedName name="rere" hidden="1">{#N/A,#N/A,FALSE,"ORIX CSC"}</definedName>
    <definedName name="rerere" hidden="1">{"mgmt forecast",#N/A,FALSE,"Mgmt Forecast";"dcf table",#N/A,FALSE,"Mgmt Forecast";"sensitivity",#N/A,FALSE,"Mgmt Forecast";"table inputs",#N/A,FALSE,"Mgmt Forecast";"calculations",#N/A,FALSE,"Mgmt Forecast"}</definedName>
    <definedName name="Reviewer">#REF!</definedName>
    <definedName name="rhs" hidden="1">{#N/A,#N/A,TRUE,"KEY DATA";#N/A,#N/A,TRUE,"KEY DATA Base Case";#N/A,#N/A,TRUE,"JULY";#N/A,#N/A,TRUE,"AUG";#N/A,#N/A,TRUE,"SEPT";#N/A,#N/A,TRUE,"3Q"}</definedName>
    <definedName name="rhs_1" hidden="1">{#N/A,#N/A,TRUE,"KEY DATA";#N/A,#N/A,TRUE,"KEY DATA Base Case";#N/A,#N/A,TRUE,"JULY";#N/A,#N/A,TRUE,"AUG";#N/A,#N/A,TRUE,"SEPT";#N/A,#N/A,TRUE,"3Q"}</definedName>
    <definedName name="rhs_2" hidden="1">{#N/A,#N/A,TRUE,"KEY DATA";#N/A,#N/A,TRUE,"KEY DATA Base Case";#N/A,#N/A,TRUE,"JULY";#N/A,#N/A,TRUE,"AUG";#N/A,#N/A,TRUE,"SEPT";#N/A,#N/A,TRUE,"3Q"}</definedName>
    <definedName name="rhs_3" hidden="1">{#N/A,#N/A,TRUE,"KEY DATA";#N/A,#N/A,TRUE,"KEY DATA Base Case";#N/A,#N/A,TRUE,"JULY";#N/A,#N/A,TRUE,"AUG";#N/A,#N/A,TRUE,"SEPT";#N/A,#N/A,TRUE,"3Q"}</definedName>
    <definedName name="rhs_4" hidden="1">{#N/A,#N/A,TRUE,"KEY DATA";#N/A,#N/A,TRUE,"KEY DATA Base Case";#N/A,#N/A,TRUE,"JULY";#N/A,#N/A,TRUE,"AUG";#N/A,#N/A,TRUE,"SEPT";#N/A,#N/A,TRUE,"3Q"}</definedName>
    <definedName name="rhs_5" hidden="1">{#N/A,#N/A,TRUE,"KEY DATA";#N/A,#N/A,TRUE,"KEY DATA Base Case";#N/A,#N/A,TRUE,"JULY";#N/A,#N/A,TRUE,"AUG";#N/A,#N/A,TRUE,"SEPT";#N/A,#N/A,TRUE,"3Q"}</definedName>
    <definedName name="riqi">OFFSET(#REF!,,,COUNTA(#REF!)-1,2)</definedName>
    <definedName name="rmcAccount">14815.02</definedName>
    <definedName name="rmcApplication">"PLANT"</definedName>
    <definedName name="rmcCategory">"AC2YA"</definedName>
    <definedName name="rmcFrequency">"QTD"</definedName>
    <definedName name="rmcName">"493E"</definedName>
    <definedName name="RMCOptions">"*200000000000000"</definedName>
    <definedName name="rmcPeriod">9605</definedName>
    <definedName name="rose" localSheetId="72">#REF!</definedName>
    <definedName name="round">1</definedName>
    <definedName name="rRange">#REF!</definedName>
    <definedName name="rtrrt">#N/A</definedName>
    <definedName name="RYQ">#REF!</definedName>
    <definedName name="s"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S_1" hidden="1">{#N/A,#N/A,FALSE,"Virgin Flightdeck"}</definedName>
    <definedName name="S_2" hidden="1">{#N/A,#N/A,FALSE,"Virgin Flightdeck"}</definedName>
    <definedName name="S_3" hidden="1">{#N/A,#N/A,FALSE,"Virgin Flightdeck"}</definedName>
    <definedName name="S_4" hidden="1">{#N/A,#N/A,FALSE,"Virgin Flightdeck"}</definedName>
    <definedName name="S_5" hidden="1">{#N/A,#N/A,FALSE,"Virgin Flightdeck"}</definedName>
    <definedName name="s_c_list">#REF!</definedName>
    <definedName name="sa">#REF!</definedName>
    <definedName name="sadf" hidden="1">{"mgmt forecast",#N/A,FALSE,"Mgmt Forecast";"dcf table",#N/A,FALSE,"Mgmt Forecast";"sensitivity",#N/A,FALSE,"Mgmt Forecast";"table inputs",#N/A,FALSE,"Mgmt Forecast";"calculations",#N/A,FALSE,"Mgmt Forecast"}</definedName>
    <definedName name="sample_range">#N/A</definedName>
    <definedName name="SAPBEXhrIndnt" hidden="1">"Wide"</definedName>
    <definedName name="SAPBEXrevision" hidden="1">1</definedName>
    <definedName name="SAPBEXsysID" hidden="1">"CLP"</definedName>
    <definedName name="SAPBEXwbID" hidden="1">"3TLMCL3K8CE7SEIWN3CTUICEL"</definedName>
    <definedName name="SAPsysID" hidden="1">"708C5W7SBKP804JT78WJ0JNKI"</definedName>
    <definedName name="SAPwbID" hidden="1">"ARS"</definedName>
    <definedName name="sas">#REF!</definedName>
    <definedName name="SAU">#REF!</definedName>
    <definedName name="SCG">#REF!</definedName>
    <definedName name="schedule">#REF!</definedName>
    <definedName name="sda" hidden="1">{#N/A,#N/A,FALSE,"TS";#N/A,#N/A,FALSE,"Combo";#N/A,#N/A,FALSE,"FAIR";#N/A,#N/A,FALSE,"RBC";#N/A,#N/A,FALSE,"xxxx";#N/A,#N/A,FALSE,"A_D";#N/A,#N/A,FALSE,"WACC";#N/A,#N/A,FALSE,"DCF";#N/A,#N/A,FALSE,"LBO";#N/A,#N/A,FALSE,"AcqMults";#N/A,#N/A,FALSE,"CompMults"}</definedName>
    <definedName name="sda_1" hidden="1">{#N/A,#N/A,FALSE,"TS";#N/A,#N/A,FALSE,"Combo";#N/A,#N/A,FALSE,"FAIR";#N/A,#N/A,FALSE,"RBC";#N/A,#N/A,FALSE,"xxxx";#N/A,#N/A,FALSE,"A_D";#N/A,#N/A,FALSE,"WACC";#N/A,#N/A,FALSE,"DCF";#N/A,#N/A,FALSE,"LBO";#N/A,#N/A,FALSE,"AcqMults";#N/A,#N/A,FALSE,"CompMults"}</definedName>
    <definedName name="sda_2" hidden="1">{#N/A,#N/A,FALSE,"TS";#N/A,#N/A,FALSE,"Combo";#N/A,#N/A,FALSE,"FAIR";#N/A,#N/A,FALSE,"RBC";#N/A,#N/A,FALSE,"xxxx";#N/A,#N/A,FALSE,"A_D";#N/A,#N/A,FALSE,"WACC";#N/A,#N/A,FALSE,"DCF";#N/A,#N/A,FALSE,"LBO";#N/A,#N/A,FALSE,"AcqMults";#N/A,#N/A,FALSE,"CompMults"}</definedName>
    <definedName name="sda_3" hidden="1">{#N/A,#N/A,FALSE,"TS";#N/A,#N/A,FALSE,"Combo";#N/A,#N/A,FALSE,"FAIR";#N/A,#N/A,FALSE,"RBC";#N/A,#N/A,FALSE,"xxxx";#N/A,#N/A,FALSE,"A_D";#N/A,#N/A,FALSE,"WACC";#N/A,#N/A,FALSE,"DCF";#N/A,#N/A,FALSE,"LBO";#N/A,#N/A,FALSE,"AcqMults";#N/A,#N/A,FALSE,"CompMults"}</definedName>
    <definedName name="sda_4" hidden="1">{#N/A,#N/A,FALSE,"TS";#N/A,#N/A,FALSE,"Combo";#N/A,#N/A,FALSE,"FAIR";#N/A,#N/A,FALSE,"RBC";#N/A,#N/A,FALSE,"xxxx";#N/A,#N/A,FALSE,"A_D";#N/A,#N/A,FALSE,"WACC";#N/A,#N/A,FALSE,"DCF";#N/A,#N/A,FALSE,"LBO";#N/A,#N/A,FALSE,"AcqMults";#N/A,#N/A,FALSE,"CompMults"}</definedName>
    <definedName name="sda_5" hidden="1">{#N/A,#N/A,FALSE,"TS";#N/A,#N/A,FALSE,"Combo";#N/A,#N/A,FALSE,"FAIR";#N/A,#N/A,FALSE,"RBC";#N/A,#N/A,FALSE,"xxxx";#N/A,#N/A,FALSE,"A_D";#N/A,#N/A,FALSE,"WACC";#N/A,#N/A,FALSE,"DCF";#N/A,#N/A,FALSE,"LBO";#N/A,#N/A,FALSE,"AcqMults";#N/A,#N/A,FALSE,"CompMults"}</definedName>
    <definedName name="sdasdsad" hidden="1">{#N/A,#N/A,TRUE,"Falcons_Standalone";#N/A,#N/A,TRUE,"Target_Input";#N/A,#N/A,TRUE,"Target_Calendarized"}</definedName>
    <definedName name="sdasdsad_1" hidden="1">{#N/A,#N/A,TRUE,"Falcons_Standalone";#N/A,#N/A,TRUE,"Target_Input";#N/A,#N/A,TRUE,"Target_Calendarized"}</definedName>
    <definedName name="sdasdsad_2" hidden="1">{#N/A,#N/A,TRUE,"Falcons_Standalone";#N/A,#N/A,TRUE,"Target_Input";#N/A,#N/A,TRUE,"Target_Calendarized"}</definedName>
    <definedName name="sdasdsad_3" hidden="1">{#N/A,#N/A,TRUE,"Falcons_Standalone";#N/A,#N/A,TRUE,"Target_Input";#N/A,#N/A,TRUE,"Target_Calendarized"}</definedName>
    <definedName name="sdasdsad_4" hidden="1">{#N/A,#N/A,TRUE,"Falcons_Standalone";#N/A,#N/A,TRUE,"Target_Input";#N/A,#N/A,TRUE,"Target_Calendarized"}</definedName>
    <definedName name="sdasdsad_5" hidden="1">{#N/A,#N/A,TRUE,"Falcons_Standalone";#N/A,#N/A,TRUE,"Target_Input";#N/A,#N/A,TRUE,"Target_Calendarized"}</definedName>
    <definedName name="SDE">#REF!</definedName>
    <definedName name="sdf" hidden="1">{#N/A,#N/A,FALSE,"Aging Summary";#N/A,#N/A,FALSE,"Ratio Analysis";#N/A,#N/A,FALSE,"Test 120 Day Accts";#N/A,#N/A,FALSE,"Tickmarks"}</definedName>
    <definedName name="sdf_1" hidden="1">{#N/A,#N/A,FALSE,"Aging Summary";#N/A,#N/A,FALSE,"Ratio Analysis";#N/A,#N/A,FALSE,"Test 120 Day Accts";#N/A,#N/A,FALSE,"Tickmarks"}</definedName>
    <definedName name="sdf_2" hidden="1">{#N/A,#N/A,FALSE,"Aging Summary";#N/A,#N/A,FALSE,"Ratio Analysis";#N/A,#N/A,FALSE,"Test 120 Day Accts";#N/A,#N/A,FALSE,"Tickmarks"}</definedName>
    <definedName name="sdf_3" hidden="1">{#N/A,#N/A,FALSE,"Aging Summary";#N/A,#N/A,FALSE,"Ratio Analysis";#N/A,#N/A,FALSE,"Test 120 Day Accts";#N/A,#N/A,FALSE,"Tickmarks"}</definedName>
    <definedName name="sdf_4" hidden="1">{#N/A,#N/A,FALSE,"Aging Summary";#N/A,#N/A,FALSE,"Ratio Analysis";#N/A,#N/A,FALSE,"Test 120 Day Accts";#N/A,#N/A,FALSE,"Tickmarks"}</definedName>
    <definedName name="sdf_5" hidden="1">{#N/A,#N/A,FALSE,"Aging Summary";#N/A,#N/A,FALSE,"Ratio Analysis";#N/A,#N/A,FALSE,"Test 120 Day Accts";#N/A,#N/A,FALSE,"Tickmarks"}</definedName>
    <definedName name="sdfsdf" hidden="1">{#N/A,#N/A,TRUE,"Acquirer_Cases_Input";#N/A,#N/A,TRUE,"Acquirer_Input";#N/A,#N/A,TRUE,"Acquirer"}</definedName>
    <definedName name="sdfsdf_1" hidden="1">{#N/A,#N/A,TRUE,"Acquirer_Cases_Input";#N/A,#N/A,TRUE,"Acquirer_Input";#N/A,#N/A,TRUE,"Acquirer"}</definedName>
    <definedName name="sdfsdf_2" hidden="1">{#N/A,#N/A,TRUE,"Acquirer_Cases_Input";#N/A,#N/A,TRUE,"Acquirer_Input";#N/A,#N/A,TRUE,"Acquirer"}</definedName>
    <definedName name="sdfsdf_3" hidden="1">{#N/A,#N/A,TRUE,"Acquirer_Cases_Input";#N/A,#N/A,TRUE,"Acquirer_Input";#N/A,#N/A,TRUE,"Acquirer"}</definedName>
    <definedName name="sdfsdf_4" hidden="1">{#N/A,#N/A,TRUE,"Acquirer_Cases_Input";#N/A,#N/A,TRUE,"Acquirer_Input";#N/A,#N/A,TRUE,"Acquirer"}</definedName>
    <definedName name="sdfsdf_5" hidden="1">{#N/A,#N/A,TRUE,"Acquirer_Cases_Input";#N/A,#N/A,TRUE,"Acquirer_Input";#N/A,#N/A,TRUE,"Acquirer"}</definedName>
    <definedName name="sdgsdrgerg">#N/A</definedName>
    <definedName name="sdlfee">#REF!</definedName>
    <definedName name="sectionNames">#REF!</definedName>
    <definedName name="sencount" hidden="1">1</definedName>
    <definedName name="sewtr">#N/A</definedName>
    <definedName name="sheet">"REPLACE(GET.WORKBOOK(1),1,FIND(""]"",GET.WORKBOOK(1)),)&amp;T(NOW())"</definedName>
    <definedName name="sheet1">#REF!</definedName>
    <definedName name="sheet2">#REF!</definedName>
    <definedName name="sheet3">#REF!</definedName>
    <definedName name="sheet4">#REF!</definedName>
    <definedName name="sheet5">#REF!</definedName>
    <definedName name="sheet6">#REF!</definedName>
    <definedName name="sheet7">#REF!</definedName>
    <definedName name="sheetname">LOOKUP(ROW(INDIRECT("1:"&amp;COLUMNS(sheet))),MATCH(sheet,sheet,),sheet)</definedName>
    <definedName name="SHOA" hidden="1">{#N/A,#N/A,FALSE,"Virgin Flightdeck"}</definedName>
    <definedName name="SHOA_1" hidden="1">{#N/A,#N/A,FALSE,"Virgin Flightdeck"}</definedName>
    <definedName name="SHOA_2" hidden="1">{#N/A,#N/A,FALSE,"Virgin Flightdeck"}</definedName>
    <definedName name="SHOA_3" hidden="1">{#N/A,#N/A,FALSE,"Virgin Flightdeck"}</definedName>
    <definedName name="SHOA_4" hidden="1">{#N/A,#N/A,FALSE,"Virgin Flightdeck"}</definedName>
    <definedName name="SHOA_5" hidden="1">{#N/A,#N/A,FALSE,"Virgin Flightdeck"}</definedName>
    <definedName name="Short_term_liability">#REF!</definedName>
    <definedName name="ShowAbout">#N/A</definedName>
    <definedName name="ShowLogo">#REF!</definedName>
    <definedName name="shu">#REF!</definedName>
    <definedName name="shuodeshui">#REF!</definedName>
    <definedName name="Siticable_package_____of_premium_channels">#REF!</definedName>
    <definedName name="sjl">#REF!</definedName>
    <definedName name="SKU_data">#REF!</definedName>
    <definedName name="SleepmasterIncome" hidden="1">{#N/A,#N/A,FALSE,"TS";#N/A,#N/A,FALSE,"Combo";#N/A,#N/A,FALSE,"FAIR";#N/A,#N/A,FALSE,"RBC";#N/A,#N/A,FALSE,"xxxx";#N/A,#N/A,FALSE,"A_D";#N/A,#N/A,FALSE,"WACC";#N/A,#N/A,FALSE,"DCF";#N/A,#N/A,FALSE,"LBO";#N/A,#N/A,FALSE,"AcqMults";#N/A,#N/A,FALSE,"CompMults"}</definedName>
    <definedName name="SleepmasterIncome_1" hidden="1">{#N/A,#N/A,FALSE,"TS";#N/A,#N/A,FALSE,"Combo";#N/A,#N/A,FALSE,"FAIR";#N/A,#N/A,FALSE,"RBC";#N/A,#N/A,FALSE,"xxxx";#N/A,#N/A,FALSE,"A_D";#N/A,#N/A,FALSE,"WACC";#N/A,#N/A,FALSE,"DCF";#N/A,#N/A,FALSE,"LBO";#N/A,#N/A,FALSE,"AcqMults";#N/A,#N/A,FALSE,"CompMults"}</definedName>
    <definedName name="SleepmasterIncome_2" hidden="1">{#N/A,#N/A,FALSE,"TS";#N/A,#N/A,FALSE,"Combo";#N/A,#N/A,FALSE,"FAIR";#N/A,#N/A,FALSE,"RBC";#N/A,#N/A,FALSE,"xxxx";#N/A,#N/A,FALSE,"A_D";#N/A,#N/A,FALSE,"WACC";#N/A,#N/A,FALSE,"DCF";#N/A,#N/A,FALSE,"LBO";#N/A,#N/A,FALSE,"AcqMults";#N/A,#N/A,FALSE,"CompMults"}</definedName>
    <definedName name="SleepmasterIncome_3" hidden="1">{#N/A,#N/A,FALSE,"TS";#N/A,#N/A,FALSE,"Combo";#N/A,#N/A,FALSE,"FAIR";#N/A,#N/A,FALSE,"RBC";#N/A,#N/A,FALSE,"xxxx";#N/A,#N/A,FALSE,"A_D";#N/A,#N/A,FALSE,"WACC";#N/A,#N/A,FALSE,"DCF";#N/A,#N/A,FALSE,"LBO";#N/A,#N/A,FALSE,"AcqMults";#N/A,#N/A,FALSE,"CompMults"}</definedName>
    <definedName name="SleepmasterIncome_4" hidden="1">{#N/A,#N/A,FALSE,"TS";#N/A,#N/A,FALSE,"Combo";#N/A,#N/A,FALSE,"FAIR";#N/A,#N/A,FALSE,"RBC";#N/A,#N/A,FALSE,"xxxx";#N/A,#N/A,FALSE,"A_D";#N/A,#N/A,FALSE,"WACC";#N/A,#N/A,FALSE,"DCF";#N/A,#N/A,FALSE,"LBO";#N/A,#N/A,FALSE,"AcqMults";#N/A,#N/A,FALSE,"CompMults"}</definedName>
    <definedName name="SleepmasterIncome_5" hidden="1">{#N/A,#N/A,FALSE,"TS";#N/A,#N/A,FALSE,"Combo";#N/A,#N/A,FALSE,"FAIR";#N/A,#N/A,FALSE,"RBC";#N/A,#N/A,FALSE,"xxxx";#N/A,#N/A,FALSE,"A_D";#N/A,#N/A,FALSE,"WACC";#N/A,#N/A,FALSE,"DCF";#N/A,#N/A,FALSE,"LBO";#N/A,#N/A,FALSE,"AcqMults";#N/A,#N/A,FALSE,"CompMults"}</definedName>
    <definedName name="Snow" hidden="1">{#N/A,#N/A,FALSE,"Virgin Flightdeck"}</definedName>
    <definedName name="Snow_1" hidden="1">{#N/A,#N/A,FALSE,"Virgin Flightdeck"}</definedName>
    <definedName name="Snow_2" hidden="1">{#N/A,#N/A,FALSE,"Virgin Flightdeck"}</definedName>
    <definedName name="Snow_3" hidden="1">{#N/A,#N/A,FALSE,"Virgin Flightdeck"}</definedName>
    <definedName name="Snow_4" hidden="1">{#N/A,#N/A,FALSE,"Virgin Flightdeck"}</definedName>
    <definedName name="Snow_5" hidden="1">{#N/A,#N/A,FALSE,"Virgin Flightdeck"}</definedName>
    <definedName name="SOD">#REF!</definedName>
    <definedName name="solar_ratio">#REF!</definedName>
    <definedName name="solver_adj" hidden="1">#REF!</definedName>
    <definedName name="solver_cvg" hidden="1">0.001</definedName>
    <definedName name="solver_drv" hidden="1">1</definedName>
    <definedName name="solver_est" hidden="1">1</definedName>
    <definedName name="solver_itr" hidden="1">100</definedName>
    <definedName name="solver_lin" hidden="1">0</definedName>
    <definedName name="solver_neg" hidden="1">2</definedName>
    <definedName name="solver_num" hidden="1">0</definedName>
    <definedName name="solver_nwt" hidden="1">1</definedName>
    <definedName name="solver_opt" hidden="1">#REF!</definedName>
    <definedName name="solver_pre" hidden="1">0.000001</definedName>
    <definedName name="solver_scl" hidden="1">2</definedName>
    <definedName name="solver_sho" hidden="1">2</definedName>
    <definedName name="solver_tim" hidden="1">100</definedName>
    <definedName name="solver_tol" hidden="1">0.05</definedName>
    <definedName name="solver_typ" hidden="1">3</definedName>
    <definedName name="solver_val" hidden="1">0</definedName>
    <definedName name="sp">6</definedName>
    <definedName name="SPWS_WBID">"DA02B8D7-40AA-4768-B20A-A06E0091EC7E"</definedName>
    <definedName name="src">#REF!</definedName>
    <definedName name="ss">#REF!</definedName>
    <definedName name="ss7fee">#REF!</definedName>
    <definedName name="sss" hidden="1">#REF!</definedName>
    <definedName name="sssc">#REF!</definedName>
    <definedName name="ssss"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ssss_1"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ssss_2"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ssss_3"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ssss_4"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ssss_5"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sssssssssssssssssssssss">#N/A</definedName>
    <definedName name="Star_Movies___wholesale_price">#REF!</definedName>
    <definedName name="Star_Movies_share">#REF!</definedName>
    <definedName name="Star_TV_Plus_Cable_HH">#REF!</definedName>
    <definedName name="StarPlus__English____wholesale_price">#REF!</definedName>
    <definedName name="StarPlus__Hindi____Prod_Cost">#REF!</definedName>
    <definedName name="StarPlus__Hindi____wholesale_price">#REF!</definedName>
    <definedName name="StarPlus_share__English">#REF!</definedName>
    <definedName name="StarPlus_share__Hindi">#REF!</definedName>
    <definedName name="ste" hidden="1">{#N/A,#N/A,FALSE,"Virgin Flightdeck"}</definedName>
    <definedName name="ste_1" hidden="1">{#N/A,#N/A,FALSE,"Virgin Flightdeck"}</definedName>
    <definedName name="ste_2" hidden="1">{#N/A,#N/A,FALSE,"Virgin Flightdeck"}</definedName>
    <definedName name="ste_3" hidden="1">{#N/A,#N/A,FALSE,"Virgin Flightdeck"}</definedName>
    <definedName name="ste_4" hidden="1">{#N/A,#N/A,FALSE,"Virgin Flightdeck"}</definedName>
    <definedName name="ste_5" hidden="1">{#N/A,#N/A,FALSE,"Virgin Flightdeck"}</definedName>
    <definedName name="stud13"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stud13_1"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stud13_2"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stud13_3"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stud13_4"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stud13_5"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Subject_of_analysis">#REF!</definedName>
    <definedName name="subsfee">#REF!</definedName>
    <definedName name="SUMMARY_BOOK" hidden="1">{"page1",#N/A,FALSE,"GIRLBO";"page2",#N/A,FALSE,"GIRLBO";"page3",#N/A,FALSE,"GIRLBO";"page4",#N/A,FALSE,"GIRLBO";"page5",#N/A,FALSE,"GIRLBO"}</definedName>
    <definedName name="SUMMARY_BOOK_1" hidden="1">{"page1",#N/A,FALSE,"GIRLBO";"page2",#N/A,FALSE,"GIRLBO";"page3",#N/A,FALSE,"GIRLBO";"page4",#N/A,FALSE,"GIRLBO";"page5",#N/A,FALSE,"GIRLBO"}</definedName>
    <definedName name="SUMMARY_BOOK_2" hidden="1">{"page1",#N/A,FALSE,"GIRLBO";"page2",#N/A,FALSE,"GIRLBO";"page3",#N/A,FALSE,"GIRLBO";"page4",#N/A,FALSE,"GIRLBO";"page5",#N/A,FALSE,"GIRLBO"}</definedName>
    <definedName name="SUMMARY_BOOK_3" hidden="1">{"page1",#N/A,FALSE,"GIRLBO";"page2",#N/A,FALSE,"GIRLBO";"page3",#N/A,FALSE,"GIRLBO";"page4",#N/A,FALSE,"GIRLBO";"page5",#N/A,FALSE,"GIRLBO"}</definedName>
    <definedName name="SUMMARY_BOOK_4" hidden="1">{"page1",#N/A,FALSE,"GIRLBO";"page2",#N/A,FALSE,"GIRLBO";"page3",#N/A,FALSE,"GIRLBO";"page4",#N/A,FALSE,"GIRLBO";"page5",#N/A,FALSE,"GIRLBO"}</definedName>
    <definedName name="SUMMARY_BOOK_5" hidden="1">{"page1",#N/A,FALSE,"GIRLBO";"page2",#N/A,FALSE,"GIRLBO";"page3",#N/A,FALSE,"GIRLBO";"page4",#N/A,FALSE,"GIRLBO";"page5",#N/A,FALSE,"GIRLBO"}</definedName>
    <definedName name="summary3" hidden="1">{#N/A,#N/A,FALSE,"Virgin Flightdeck"}</definedName>
    <definedName name="summary3_1" hidden="1">{#N/A,#N/A,FALSE,"Virgin Flightdeck"}</definedName>
    <definedName name="summary3_2" hidden="1">{#N/A,#N/A,FALSE,"Virgin Flightdeck"}</definedName>
    <definedName name="summary3_3" hidden="1">{#N/A,#N/A,FALSE,"Virgin Flightdeck"}</definedName>
    <definedName name="summary3_4" hidden="1">{#N/A,#N/A,FALSE,"Virgin Flightdeck"}</definedName>
    <definedName name="summary3_5" hidden="1">{#N/A,#N/A,FALSE,"Virgin Flightdeck"}</definedName>
    <definedName name="summaryty" hidden="1">{#N/A,#N/A,TRUE,"KEY DATA";#N/A,#N/A,TRUE,"KEY DATA Base Case";#N/A,#N/A,TRUE,"JULY";#N/A,#N/A,TRUE,"AUG";#N/A,#N/A,TRUE,"SEPT";#N/A,#N/A,TRUE,"3Q"}</definedName>
    <definedName name="summaryty." hidden="1">{#N/A,#N/A,TRUE,"KEY DATA";#N/A,#N/A,TRUE,"KEY DATA Base Case";#N/A,#N/A,TRUE,"JULY";#N/A,#N/A,TRUE,"AUG";#N/A,#N/A,TRUE,"SEPT";#N/A,#N/A,TRUE,"3Q"}</definedName>
    <definedName name="summaryty._1" hidden="1">{#N/A,#N/A,TRUE,"KEY DATA";#N/A,#N/A,TRUE,"KEY DATA Base Case";#N/A,#N/A,TRUE,"JULY";#N/A,#N/A,TRUE,"AUG";#N/A,#N/A,TRUE,"SEPT";#N/A,#N/A,TRUE,"3Q"}</definedName>
    <definedName name="summaryty._2" hidden="1">{#N/A,#N/A,TRUE,"KEY DATA";#N/A,#N/A,TRUE,"KEY DATA Base Case";#N/A,#N/A,TRUE,"JULY";#N/A,#N/A,TRUE,"AUG";#N/A,#N/A,TRUE,"SEPT";#N/A,#N/A,TRUE,"3Q"}</definedName>
    <definedName name="summaryty._3" hidden="1">{#N/A,#N/A,TRUE,"KEY DATA";#N/A,#N/A,TRUE,"KEY DATA Base Case";#N/A,#N/A,TRUE,"JULY";#N/A,#N/A,TRUE,"AUG";#N/A,#N/A,TRUE,"SEPT";#N/A,#N/A,TRUE,"3Q"}</definedName>
    <definedName name="summaryty._4" hidden="1">{#N/A,#N/A,TRUE,"KEY DATA";#N/A,#N/A,TRUE,"KEY DATA Base Case";#N/A,#N/A,TRUE,"JULY";#N/A,#N/A,TRUE,"AUG";#N/A,#N/A,TRUE,"SEPT";#N/A,#N/A,TRUE,"3Q"}</definedName>
    <definedName name="summaryty._5" hidden="1">{#N/A,#N/A,TRUE,"KEY DATA";#N/A,#N/A,TRUE,"KEY DATA Base Case";#N/A,#N/A,TRUE,"JULY";#N/A,#N/A,TRUE,"AUG";#N/A,#N/A,TRUE,"SEPT";#N/A,#N/A,TRUE,"3Q"}</definedName>
    <definedName name="summaryty_1" hidden="1">{#N/A,#N/A,TRUE,"KEY DATA";#N/A,#N/A,TRUE,"KEY DATA Base Case";#N/A,#N/A,TRUE,"JULY";#N/A,#N/A,TRUE,"AUG";#N/A,#N/A,TRUE,"SEPT";#N/A,#N/A,TRUE,"3Q"}</definedName>
    <definedName name="summaryty_2" hidden="1">{#N/A,#N/A,TRUE,"KEY DATA";#N/A,#N/A,TRUE,"KEY DATA Base Case";#N/A,#N/A,TRUE,"JULY";#N/A,#N/A,TRUE,"AUG";#N/A,#N/A,TRUE,"SEPT";#N/A,#N/A,TRUE,"3Q"}</definedName>
    <definedName name="summaryty_3" hidden="1">{#N/A,#N/A,TRUE,"KEY DATA";#N/A,#N/A,TRUE,"KEY DATA Base Case";#N/A,#N/A,TRUE,"JULY";#N/A,#N/A,TRUE,"AUG";#N/A,#N/A,TRUE,"SEPT";#N/A,#N/A,TRUE,"3Q"}</definedName>
    <definedName name="summaryty_4" hidden="1">{#N/A,#N/A,TRUE,"KEY DATA";#N/A,#N/A,TRUE,"KEY DATA Base Case";#N/A,#N/A,TRUE,"JULY";#N/A,#N/A,TRUE,"AUG";#N/A,#N/A,TRUE,"SEPT";#N/A,#N/A,TRUE,"3Q"}</definedName>
    <definedName name="summaryty_5" hidden="1">{#N/A,#N/A,TRUE,"KEY DATA";#N/A,#N/A,TRUE,"KEY DATA Base Case";#N/A,#N/A,TRUE,"JULY";#N/A,#N/A,TRUE,"AUG";#N/A,#N/A,TRUE,"SEPT";#N/A,#N/A,TRUE,"3Q"}</definedName>
    <definedName name="SUPPLIER" hidden="1">{#N/A,#N/A,FALSE,"IS";#N/A,#N/A,FALSE,"BS";#N/A,#N/A,FALSE,"RMA";#N/A,#N/A,FALSE,"INCOME";#N/A,#N/A,FALSE,"DCF";#N/A,#N/A,FALSE,"MARKET"}</definedName>
    <definedName name="SUPPLIER_1" hidden="1">{#N/A,#N/A,FALSE,"IS";#N/A,#N/A,FALSE,"BS";#N/A,#N/A,FALSE,"RMA";#N/A,#N/A,FALSE,"INCOME";#N/A,#N/A,FALSE,"DCF";#N/A,#N/A,FALSE,"MARKET"}</definedName>
    <definedName name="SUPPLIER_2" hidden="1">{#N/A,#N/A,FALSE,"IS";#N/A,#N/A,FALSE,"BS";#N/A,#N/A,FALSE,"RMA";#N/A,#N/A,FALSE,"INCOME";#N/A,#N/A,FALSE,"DCF";#N/A,#N/A,FALSE,"MARKET"}</definedName>
    <definedName name="SUPPLIER_3" hidden="1">{#N/A,#N/A,FALSE,"IS";#N/A,#N/A,FALSE,"BS";#N/A,#N/A,FALSE,"RMA";#N/A,#N/A,FALSE,"INCOME";#N/A,#N/A,FALSE,"DCF";#N/A,#N/A,FALSE,"MARKET"}</definedName>
    <definedName name="SUPPLIER_4" hidden="1">{#N/A,#N/A,FALSE,"IS";#N/A,#N/A,FALSE,"BS";#N/A,#N/A,FALSE,"RMA";#N/A,#N/A,FALSE,"INCOME";#N/A,#N/A,FALSE,"DCF";#N/A,#N/A,FALSE,"MARKET"}</definedName>
    <definedName name="SUPPLIER_5" hidden="1">{#N/A,#N/A,FALSE,"IS";#N/A,#N/A,FALSE,"BS";#N/A,#N/A,FALSE,"RMA";#N/A,#N/A,FALSE,"INCOME";#N/A,#N/A,FALSE,"DCF";#N/A,#N/A,FALSE,"MARKET"}</definedName>
    <definedName name="sy">#REF!</definedName>
    <definedName name="t">#REF!</definedName>
    <definedName name="T_Borr">#REF!</definedName>
    <definedName name="T_Pay">#REF!</definedName>
    <definedName name="Target">#REF!</definedName>
    <definedName name="TAX">0.17</definedName>
    <definedName name="Tax_Rate">#REF!</definedName>
    <definedName name="TB02a8ce90_1f6f_4c3b_8730_f3785bcbe05f" hidden="1">#REF!</definedName>
    <definedName name="TB02d376a5_97b6_46a9_a085_a9c726ace571" hidden="1">#REF!</definedName>
    <definedName name="TB09eba6e9_2f25_443f_82a0_6eba45f64c58" hidden="1">#REF!</definedName>
    <definedName name="TB0b58692e_9b3f_4d90_a499_740ea0bd7317" hidden="1">#REF!</definedName>
    <definedName name="TB0ba02f9b_a5c7_451c_8bca_62e07b62c936" hidden="1">#REF!</definedName>
    <definedName name="TB0dcd481f_6540_4079_93bc_58ab7661de3e" hidden="1">#REF!</definedName>
    <definedName name="TB10aa3004_4f2b_44f3_a14e_a2980b5c1379" hidden="1">#REF!</definedName>
    <definedName name="TB11b5130a_b95b_4887_93a3_cd27b60cabed" hidden="1">#REF!</definedName>
    <definedName name="TB141089aa_8b7a_4c6e_9472_a8f0d481c04b" hidden="1">#REF!</definedName>
    <definedName name="TB14304dbd_27b7_4518_af95_60ff8b4d8c2e" hidden="1">#REF!</definedName>
    <definedName name="TB151cc641_3b60_4f70_a857_1dd3bb2de1ec" hidden="1">#REF!</definedName>
    <definedName name="TB1ddc5a83_e267_47a4_b224_207835cd092c" hidden="1">#REF!</definedName>
    <definedName name="TB1df56a61_da19_4b21_8ac1_91548ff56db5" hidden="1">#REF!</definedName>
    <definedName name="TB265d9909_8903_493f_84a4_e0333e654c91" hidden="1">#REF!</definedName>
    <definedName name="TB26eff278_cab1_4629_8871_8b58afe38ac3" hidden="1">#REF!</definedName>
    <definedName name="TB35f83b59_75a7_42c1_9845_22e49cf80c70" hidden="1">#REF!</definedName>
    <definedName name="TB36c13f42_8ffb_4d1b_9d40_2f88d540407c" hidden="1">#REF!</definedName>
    <definedName name="TB378d5230_a4bb_4e90_886c_b2e8c65c4666" hidden="1">#REF!</definedName>
    <definedName name="TB3d68fe13_e9c0_4f9e_94c6_83845616141e" hidden="1">#REF!</definedName>
    <definedName name="TB45ac5b47_eb43_4f17_8b4b_43cbd1dd2bb0" hidden="1">#REF!</definedName>
    <definedName name="TB45da5a74_1472_46dc_8dde_0a42c93c9a37" hidden="1">#REF!</definedName>
    <definedName name="TB46079e1c_dd52_4a31_b888_b2be38cb1ff2" hidden="1">#REF!</definedName>
    <definedName name="TB479ee0d9_d823_4793_8464_b6df66461ce8" hidden="1">#REF!</definedName>
    <definedName name="TB4930e10d_3023_48f0_be60_ed73be32a242" hidden="1">#REF!</definedName>
    <definedName name="TB4baec479_f76a_4048_b51a_280cfac79a0f" hidden="1">#REF!</definedName>
    <definedName name="TB533d60c5_c635_426e_936a_2855fcadc05a" hidden="1">#REF!</definedName>
    <definedName name="TB586e568a_bc98_46b3_99eb_0a7334cd44d1" hidden="1">#REF!</definedName>
    <definedName name="TB5ff5d155_9cc5_40e9_bec0_0cabcc3f95f4" hidden="1">#REF!</definedName>
    <definedName name="TB67317ed7_6935_4f72_9702_ebcd67ebf4a6" hidden="1">#REF!</definedName>
    <definedName name="TB74afd4fd_200e_459f_b222_f7ddf7a0ca5b" hidden="1">#REF!</definedName>
    <definedName name="TB7ab4a674_e7eb_4797_996b_7538f9f1d5ee" hidden="1">#REF!</definedName>
    <definedName name="TB7ded843c_478f_4ae0_810b_82bfbca7ba77" hidden="1">#REF!</definedName>
    <definedName name="TB83067e05_bb99_4ef3_9dcb_5dec300f5244" hidden="1">#REF!</definedName>
    <definedName name="TB9a9177b4_6eed_45d1_9f19_cb30c479e068" hidden="1">#REF!</definedName>
    <definedName name="TBa520e5e7_c656_4583_a521_63c8f2f4ef15" hidden="1">#REF!</definedName>
    <definedName name="TBad2bc60e_16ed_46c3_b2cc_381d77fb9cd8" hidden="1">#REF!</definedName>
    <definedName name="TBaf47ed15_d53c_4d52_9270_9dae519c648e" hidden="1">#REF!</definedName>
    <definedName name="TBc1ef2586_ff6f_4fdb_ad71_644cc21bc21e" hidden="1">#REF!</definedName>
    <definedName name="TBd6491f2d_5fb4_4123_b077_c3325d17aa07" hidden="1">#REF!</definedName>
    <definedName name="TBd787c8c0_00a4_49c8_852d_86756221b319" hidden="1">#REF!</definedName>
    <definedName name="TBe23d84b0_30e6_4d0e_a30d_04bac425702a" hidden="1">#REF!</definedName>
    <definedName name="TBe645aec3_d95d_4778_8d23_36e786482577" hidden="1">#REF!</definedName>
    <definedName name="TBeab44549_90c9_454d_9d70_b910ed20cf5c" hidden="1">#REF!</definedName>
    <definedName name="TBebcfcd6f_5abb_4e71_9b7f_ebb7ef465828" hidden="1">#REF!</definedName>
    <definedName name="TBf710e3da_e04b_43d9_91fb_cba2b069cf97" hidden="1">#REF!</definedName>
    <definedName name="TBf755930a_ca7c_4e8b_b220_87236af0ca7c" hidden="1">#REF!</definedName>
    <definedName name="tblFund">#REF!</definedName>
    <definedName name="TBSTYLE">"general"</definedName>
    <definedName name="TCM_netdebt">#REF!</definedName>
    <definedName name="TCM_share">#REF!</definedName>
    <definedName name="tczmz72" localSheetId="72">#REF!</definedName>
    <definedName name="temp" hidden="1">{#N/A,#N/A,FALSE,"PL MAR";#N/A,#N/A,FALSE,"Trend99";#N/A,#N/A,FALSE,"Bal Sheets ";#N/A,#N/A,FALSE,"YTD"}</definedName>
    <definedName name="temp." hidden="1">{#N/A,#N/A,TRUE,"KEY DATA";#N/A,#N/A,TRUE,"KEY DATA Base Case";#N/A,#N/A,TRUE,"JULY";#N/A,#N/A,TRUE,"AUG";#N/A,#N/A,TRUE,"SEPT";#N/A,#N/A,TRUE,"3Q"}</definedName>
    <definedName name="temp._1" hidden="1">{#N/A,#N/A,TRUE,"KEY DATA";#N/A,#N/A,TRUE,"KEY DATA Base Case";#N/A,#N/A,TRUE,"JULY";#N/A,#N/A,TRUE,"AUG";#N/A,#N/A,TRUE,"SEPT";#N/A,#N/A,TRUE,"3Q"}</definedName>
    <definedName name="temp._2" hidden="1">{#N/A,#N/A,TRUE,"KEY DATA";#N/A,#N/A,TRUE,"KEY DATA Base Case";#N/A,#N/A,TRUE,"JULY";#N/A,#N/A,TRUE,"AUG";#N/A,#N/A,TRUE,"SEPT";#N/A,#N/A,TRUE,"3Q"}</definedName>
    <definedName name="temp._3" hidden="1">{#N/A,#N/A,TRUE,"KEY DATA";#N/A,#N/A,TRUE,"KEY DATA Base Case";#N/A,#N/A,TRUE,"JULY";#N/A,#N/A,TRUE,"AUG";#N/A,#N/A,TRUE,"SEPT";#N/A,#N/A,TRUE,"3Q"}</definedName>
    <definedName name="temp._4" hidden="1">{#N/A,#N/A,TRUE,"KEY DATA";#N/A,#N/A,TRUE,"KEY DATA Base Case";#N/A,#N/A,TRUE,"JULY";#N/A,#N/A,TRUE,"AUG";#N/A,#N/A,TRUE,"SEPT";#N/A,#N/A,TRUE,"3Q"}</definedName>
    <definedName name="temp._5" hidden="1">{#N/A,#N/A,TRUE,"KEY DATA";#N/A,#N/A,TRUE,"KEY DATA Base Case";#N/A,#N/A,TRUE,"JULY";#N/A,#N/A,TRUE,"AUG";#N/A,#N/A,TRUE,"SEPT";#N/A,#N/A,TRUE,"3Q"}</definedName>
    <definedName name="temp_1" hidden="1">{#N/A,#N/A,TRUE,"KEY DATA";#N/A,#N/A,TRUE,"KEY DATA Base Case";#N/A,#N/A,TRUE,"JULY";#N/A,#N/A,TRUE,"AUG";#N/A,#N/A,TRUE,"SEPT";#N/A,#N/A,TRUE,"3Q"}</definedName>
    <definedName name="temp_2" hidden="1">{#N/A,#N/A,TRUE,"KEY DATA";#N/A,#N/A,TRUE,"KEY DATA Base Case";#N/A,#N/A,TRUE,"JULY";#N/A,#N/A,TRUE,"AUG";#N/A,#N/A,TRUE,"SEPT";#N/A,#N/A,TRUE,"3Q"}</definedName>
    <definedName name="temp_3" hidden="1">{#N/A,#N/A,TRUE,"KEY DATA";#N/A,#N/A,TRUE,"KEY DATA Base Case";#N/A,#N/A,TRUE,"JULY";#N/A,#N/A,TRUE,"AUG";#N/A,#N/A,TRUE,"SEPT";#N/A,#N/A,TRUE,"3Q"}</definedName>
    <definedName name="temp_4" hidden="1">{#N/A,#N/A,TRUE,"KEY DATA";#N/A,#N/A,TRUE,"KEY DATA Base Case";#N/A,#N/A,TRUE,"JULY";#N/A,#N/A,TRUE,"AUG";#N/A,#N/A,TRUE,"SEPT";#N/A,#N/A,TRUE,"3Q"}</definedName>
    <definedName name="temp_5" hidden="1">{#N/A,#N/A,TRUE,"KEY DATA";#N/A,#N/A,TRUE,"KEY DATA Base Case";#N/A,#N/A,TRUE,"JULY";#N/A,#N/A,TRUE,"AUG";#N/A,#N/A,TRUE,"SEPT";#N/A,#N/A,TRUE,"3Q"}</definedName>
    <definedName name="temp12" hidden="1">{#N/A,#N/A,TRUE,"KEY DATA";#N/A,#N/A,TRUE,"KEY DATA Base Case";#N/A,#N/A,TRUE,"JULY";#N/A,#N/A,TRUE,"AUG";#N/A,#N/A,TRUE,"SEPT";#N/A,#N/A,TRUE,"3Q"}</definedName>
    <definedName name="temp12." hidden="1">{#N/A,#N/A,TRUE,"KEY DATA";#N/A,#N/A,TRUE,"KEY DATA Base Case";#N/A,#N/A,TRUE,"JULY";#N/A,#N/A,TRUE,"AUG";#N/A,#N/A,TRUE,"SEPT";#N/A,#N/A,TRUE,"3Q"}</definedName>
    <definedName name="temp12._1" hidden="1">{#N/A,#N/A,TRUE,"KEY DATA";#N/A,#N/A,TRUE,"KEY DATA Base Case";#N/A,#N/A,TRUE,"JULY";#N/A,#N/A,TRUE,"AUG";#N/A,#N/A,TRUE,"SEPT";#N/A,#N/A,TRUE,"3Q"}</definedName>
    <definedName name="temp12._2" hidden="1">{#N/A,#N/A,TRUE,"KEY DATA";#N/A,#N/A,TRUE,"KEY DATA Base Case";#N/A,#N/A,TRUE,"JULY";#N/A,#N/A,TRUE,"AUG";#N/A,#N/A,TRUE,"SEPT";#N/A,#N/A,TRUE,"3Q"}</definedName>
    <definedName name="temp12._3" hidden="1">{#N/A,#N/A,TRUE,"KEY DATA";#N/A,#N/A,TRUE,"KEY DATA Base Case";#N/A,#N/A,TRUE,"JULY";#N/A,#N/A,TRUE,"AUG";#N/A,#N/A,TRUE,"SEPT";#N/A,#N/A,TRUE,"3Q"}</definedName>
    <definedName name="temp12._4" hidden="1">{#N/A,#N/A,TRUE,"KEY DATA";#N/A,#N/A,TRUE,"KEY DATA Base Case";#N/A,#N/A,TRUE,"JULY";#N/A,#N/A,TRUE,"AUG";#N/A,#N/A,TRUE,"SEPT";#N/A,#N/A,TRUE,"3Q"}</definedName>
    <definedName name="temp12._5" hidden="1">{#N/A,#N/A,TRUE,"KEY DATA";#N/A,#N/A,TRUE,"KEY DATA Base Case";#N/A,#N/A,TRUE,"JULY";#N/A,#N/A,TRUE,"AUG";#N/A,#N/A,TRUE,"SEPT";#N/A,#N/A,TRUE,"3Q"}</definedName>
    <definedName name="temp12_1" hidden="1">{#N/A,#N/A,TRUE,"KEY DATA";#N/A,#N/A,TRUE,"KEY DATA Base Case";#N/A,#N/A,TRUE,"JULY";#N/A,#N/A,TRUE,"AUG";#N/A,#N/A,TRUE,"SEPT";#N/A,#N/A,TRUE,"3Q"}</definedName>
    <definedName name="temp12_2" hidden="1">{#N/A,#N/A,TRUE,"KEY DATA";#N/A,#N/A,TRUE,"KEY DATA Base Case";#N/A,#N/A,TRUE,"JULY";#N/A,#N/A,TRUE,"AUG";#N/A,#N/A,TRUE,"SEPT";#N/A,#N/A,TRUE,"3Q"}</definedName>
    <definedName name="temp12_3" hidden="1">{#N/A,#N/A,TRUE,"KEY DATA";#N/A,#N/A,TRUE,"KEY DATA Base Case";#N/A,#N/A,TRUE,"JULY";#N/A,#N/A,TRUE,"AUG";#N/A,#N/A,TRUE,"SEPT";#N/A,#N/A,TRUE,"3Q"}</definedName>
    <definedName name="temp12_4" hidden="1">{#N/A,#N/A,TRUE,"KEY DATA";#N/A,#N/A,TRUE,"KEY DATA Base Case";#N/A,#N/A,TRUE,"JULY";#N/A,#N/A,TRUE,"AUG";#N/A,#N/A,TRUE,"SEPT";#N/A,#N/A,TRUE,"3Q"}</definedName>
    <definedName name="temp12_5" hidden="1">{#N/A,#N/A,TRUE,"KEY DATA";#N/A,#N/A,TRUE,"KEY DATA Base Case";#N/A,#N/A,TRUE,"JULY";#N/A,#N/A,TRUE,"AUG";#N/A,#N/A,TRUE,"SEPT";#N/A,#N/A,TRUE,"3Q"}</definedName>
    <definedName name="Terminal_Growth_Rate">#REF!</definedName>
    <definedName name="terms">#REF!</definedName>
    <definedName name="test"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test\">#REF!</definedName>
    <definedName name="test_1"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test_2"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test_3"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test_4"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test_5"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TEST1">#REF!</definedName>
    <definedName name="TEST10">#REF!</definedName>
    <definedName name="TEST11">#REF!</definedName>
    <definedName name="TEST12">#REF!</definedName>
    <definedName name="TEST13">#REF!</definedName>
    <definedName name="TEST2">#REF!</definedName>
    <definedName name="TEST3">#REF!</definedName>
    <definedName name="TEST4">#REF!</definedName>
    <definedName name="TEST5">#REF!</definedName>
    <definedName name="TEST6">#REF!</definedName>
    <definedName name="TEST7">#REF!</definedName>
    <definedName name="TEST8">#REF!</definedName>
    <definedName name="TEST9">#REF!</definedName>
    <definedName name="TestAdd">"Test RefersTo1"</definedName>
    <definedName name="TESTHKEY">#REF!</definedName>
    <definedName name="TESTKEYS">#REF!</definedName>
    <definedName name="TESTVKEY">#REF!</definedName>
    <definedName name="TextRefCopy1">#REF!</definedName>
    <definedName name="TextRefCopy10">#REF!</definedName>
    <definedName name="TextRefCopy11">#REF!</definedName>
    <definedName name="TextRefCopy12">#REF!</definedName>
    <definedName name="TextRefCopy13">#REF!</definedName>
    <definedName name="TextRefCopy14">#REF!</definedName>
    <definedName name="TextRefCopy15">#REF!</definedName>
    <definedName name="TextRefCopy16">#REF!</definedName>
    <definedName name="TextRefCopy17">#REF!</definedName>
    <definedName name="TextRefCopy18">#REF!</definedName>
    <definedName name="TextRefCopy19">#REF!</definedName>
    <definedName name="TextRefCopy2">#REF!</definedName>
    <definedName name="TextRefCopy20">#REF!</definedName>
    <definedName name="TextRefCopy21">#REF!</definedName>
    <definedName name="TextRefCopy22">#REF!</definedName>
    <definedName name="TextRefCopy23">#REF!</definedName>
    <definedName name="TextRefCopy24">#REF!</definedName>
    <definedName name="TextRefCopy25">#REF!</definedName>
    <definedName name="TextRefCopy26">#REF!</definedName>
    <definedName name="TextRefCopy27">#REF!</definedName>
    <definedName name="TextRefCopy28">#REF!</definedName>
    <definedName name="TextRefCopy29">#REF!</definedName>
    <definedName name="TextRefCopy3">#REF!</definedName>
    <definedName name="TextRefCopy30">#REF!</definedName>
    <definedName name="TextRefCopy31">#REF!</definedName>
    <definedName name="TextRefCopy32">#REF!</definedName>
    <definedName name="TextRefCopy33">#REF!</definedName>
    <definedName name="TextRefCopy34">#REF!</definedName>
    <definedName name="TextRefCopy35">#REF!</definedName>
    <definedName name="TextRefCopy36">#REF!</definedName>
    <definedName name="TextRefCopy37">#REF!</definedName>
    <definedName name="TextRefCopy38">#REF!</definedName>
    <definedName name="TextRefCopy39">#REF!</definedName>
    <definedName name="TextRefCopy4">#REF!</definedName>
    <definedName name="TextRefCopy40">#REF!</definedName>
    <definedName name="TextRefCopy41">#REF!</definedName>
    <definedName name="TextRefCopy42">#REF!</definedName>
    <definedName name="TextRefCopy43">#REF!</definedName>
    <definedName name="TextRefCopy44">#REF!</definedName>
    <definedName name="TextRefCopy45">#REF!</definedName>
    <definedName name="TextRefCopy46">#REF!</definedName>
    <definedName name="TextRefCopy47">#REF!</definedName>
    <definedName name="TextRefCopy48">#REF!</definedName>
    <definedName name="TextRefCopy49">#REF!</definedName>
    <definedName name="TextRefCopy5">#REF!</definedName>
    <definedName name="TextRefCopy50">#REF!</definedName>
    <definedName name="TextRefCopy51">#REF!</definedName>
    <definedName name="TextRefCopy52">#REF!</definedName>
    <definedName name="TextRefCopy53">#REF!</definedName>
    <definedName name="TextRefCopy54">#REF!</definedName>
    <definedName name="TextRefCopy55">#REF!</definedName>
    <definedName name="TextRefCopy6">#REF!</definedName>
    <definedName name="TextRefCopy67">#REF!</definedName>
    <definedName name="TextRefCopy69">#REF!</definedName>
    <definedName name="TextRefCopy7">#REF!</definedName>
    <definedName name="TextRefCopy71">#REF!</definedName>
    <definedName name="TextRefCopy73">#REF!</definedName>
    <definedName name="TextRefCopy75">#REF!</definedName>
    <definedName name="TextRefCopy77">#REF!</definedName>
    <definedName name="TextRefCopy79">#REF!</definedName>
    <definedName name="TextRefCopy8">#REF!</definedName>
    <definedName name="TextRefCopy81">#REF!</definedName>
    <definedName name="TextRefCopy9">#REF!</definedName>
    <definedName name="TextRefCopyRangeCount" hidden="1">540</definedName>
    <definedName name="TextRefCopyRangeCount_1" hidden="1">23</definedName>
    <definedName name="TGHY" hidden="1">#REF!</definedName>
    <definedName name="title">#REF!</definedName>
    <definedName name="toolbox">#REF!</definedName>
    <definedName name="Total_Debt">#REF!+#REF!</definedName>
    <definedName name="Transponder_costs_per_channel___digital">#REF!</definedName>
    <definedName name="treeList" hidden="1">"11100000000000000000000000000000000000000000000000000000000000000000000000000000000000000000000000000000000000000000000000000000000000000000000000000000000000000000000000000000000000000000000000000000"</definedName>
    <definedName name="TSIX_netdebt">#REF!</definedName>
    <definedName name="TSIX_share">#REF!</definedName>
    <definedName name="tta" hidden="1">{#N/A,#N/A,FALSE,"Virgin Flightdeck"}</definedName>
    <definedName name="tta_1" hidden="1">{#N/A,#N/A,FALSE,"Virgin Flightdeck"}</definedName>
    <definedName name="tta_2" hidden="1">{#N/A,#N/A,FALSE,"Virgin Flightdeck"}</definedName>
    <definedName name="tta_3" hidden="1">{#N/A,#N/A,FALSE,"Virgin Flightdeck"}</definedName>
    <definedName name="tta_4" hidden="1">{#N/A,#N/A,FALSE,"Virgin Flightdeck"}</definedName>
    <definedName name="tta_5" hidden="1">{#N/A,#N/A,FALSE,"Virgin Flightdeck"}</definedName>
    <definedName name="ttt">#REF!</definedName>
    <definedName name="tttt" hidden="1">{#N/A,#N/A,FALSE,"Report Data";#N/A,#N/A,FALSE,"COMP POOL";#N/A,#N/A,FALSE,"COMP POOL NB95";#N/A,#N/A,FALSE,"COMP POOL NB94"}</definedName>
    <definedName name="tttt_1" hidden="1">{#N/A,#N/A,FALSE,"Report Data";#N/A,#N/A,FALSE,"COMP POOL";#N/A,#N/A,FALSE,"COMP POOL NB95";#N/A,#N/A,FALSE,"COMP POOL NB94"}</definedName>
    <definedName name="tttt_2" hidden="1">{#N/A,#N/A,FALSE,"Report Data";#N/A,#N/A,FALSE,"COMP POOL";#N/A,#N/A,FALSE,"COMP POOL NB95";#N/A,#N/A,FALSE,"COMP POOL NB94"}</definedName>
    <definedName name="tttt_3" hidden="1">{#N/A,#N/A,FALSE,"Report Data";#N/A,#N/A,FALSE,"COMP POOL";#N/A,#N/A,FALSE,"COMP POOL NB95";#N/A,#N/A,FALSE,"COMP POOL NB94"}</definedName>
    <definedName name="tttt_4" hidden="1">{#N/A,#N/A,FALSE,"Report Data";#N/A,#N/A,FALSE,"COMP POOL";#N/A,#N/A,FALSE,"COMP POOL NB95";#N/A,#N/A,FALSE,"COMP POOL NB94"}</definedName>
    <definedName name="tttt_5" hidden="1">{#N/A,#N/A,FALSE,"Report Data";#N/A,#N/A,FALSE,"COMP POOL";#N/A,#N/A,FALSE,"COMP POOL NB95";#N/A,#N/A,FALSE,"COMP POOL NB94"}</definedName>
    <definedName name="ttty">#REF!</definedName>
    <definedName name="Tulsa" hidden="1">{#N/A,#N/A,FALSE,"Report Data";#N/A,#N/A,FALSE,"COMP POOL";#N/A,#N/A,FALSE,"COMP POOL NB95";#N/A,#N/A,FALSE,"COMP POOL NB94"}</definedName>
    <definedName name="Tulsa_1" hidden="1">{#N/A,#N/A,FALSE,"Report Data";#N/A,#N/A,FALSE,"COMP POOL";#N/A,#N/A,FALSE,"COMP POOL NB95";#N/A,#N/A,FALSE,"COMP POOL NB94"}</definedName>
    <definedName name="Tulsa_2" hidden="1">{#N/A,#N/A,FALSE,"Report Data";#N/A,#N/A,FALSE,"COMP POOL";#N/A,#N/A,FALSE,"COMP POOL NB95";#N/A,#N/A,FALSE,"COMP POOL NB94"}</definedName>
    <definedName name="Tulsa_3" hidden="1">{#N/A,#N/A,FALSE,"Report Data";#N/A,#N/A,FALSE,"COMP POOL";#N/A,#N/A,FALSE,"COMP POOL NB95";#N/A,#N/A,FALSE,"COMP POOL NB94"}</definedName>
    <definedName name="Tulsa_4" hidden="1">{#N/A,#N/A,FALSE,"Report Data";#N/A,#N/A,FALSE,"COMP POOL";#N/A,#N/A,FALSE,"COMP POOL NB95";#N/A,#N/A,FALSE,"COMP POOL NB94"}</definedName>
    <definedName name="Tulsa_5" hidden="1">{#N/A,#N/A,FALSE,"Report Data";#N/A,#N/A,FALSE,"COMP POOL";#N/A,#N/A,FALSE,"COMP POOL NB95";#N/A,#N/A,FALSE,"COMP POOL NB94"}</definedName>
    <definedName name="tx_roll_cy_1">#REF!</definedName>
    <definedName name="tx_roll_cy_10">#REF!</definedName>
    <definedName name="tx_roll_cy_11">#REF!</definedName>
    <definedName name="tx_roll_cy_12">#REF!</definedName>
    <definedName name="tx_roll_cy_14">#REF!</definedName>
    <definedName name="tx_roll_cy_15">#REF!,#REF!,#REF!,#REF!,#REF!,#REF!,#REF!,#REF!</definedName>
    <definedName name="tx_roll_cy_17">#REF!</definedName>
    <definedName name="tx_roll_cy_2">#REF!</definedName>
    <definedName name="tx_roll_cy_3">#REF!</definedName>
    <definedName name="tx_roll_cy_4">#REF!</definedName>
    <definedName name="tx_roll_cy_5">#REF!</definedName>
    <definedName name="tx_roll_cy_6">#REF!</definedName>
    <definedName name="tx_roll_cy_7">#REF!</definedName>
    <definedName name="tx_roll_cy_8">#REF!</definedName>
    <definedName name="tx_roll_cy_9">#REF!</definedName>
    <definedName name="tx_roll_delete_10">#REF!</definedName>
    <definedName name="tx_roll_delete_11">#REF!</definedName>
    <definedName name="tx_roll_delete_14">#REF!,#REF!</definedName>
    <definedName name="tx_roll_delete_15">#REF!,#REF!,#REF!,#REF!,#REF!,#REF!,#REF!,#REF!,#REF!</definedName>
    <definedName name="tx_roll_delete_16">#REF!,#REF!,#REF!,#REF!,#REF!,#REF!,#REF!,#REF!,#REF!,#REF!,#REF!,#REF!</definedName>
    <definedName name="tx_roll_delete_6">#REF!</definedName>
    <definedName name="tx_roll_delete_7">#REF!</definedName>
    <definedName name="tx_roll_delete_8">#REF!</definedName>
    <definedName name="tx_roll_delete_9">#REF!</definedName>
    <definedName name="tx_roll_py_1">#REF!</definedName>
    <definedName name="tx_roll_py_10">#REF!</definedName>
    <definedName name="tx_roll_py_11">#REF!</definedName>
    <definedName name="tx_roll_py_14">#REF!</definedName>
    <definedName name="tx_roll_py_15">#REF!,#REF!,#REF!,#REF!,#REF!,#REF!,#REF!,#REF!</definedName>
    <definedName name="tx_roll_py_17">#REF!</definedName>
    <definedName name="tx_roll_py_2">#REF!</definedName>
    <definedName name="tx_roll_py_3">#REF!</definedName>
    <definedName name="tx_roll_py_4">#REF!</definedName>
    <definedName name="tx_roll_py_5">#REF!</definedName>
    <definedName name="tx_roll_py_6">#REF!</definedName>
    <definedName name="tx_roll_py_7">#REF!</definedName>
    <definedName name="tx_roll_py_8">#REF!</definedName>
    <definedName name="tx_roll_py_9">#REF!</definedName>
    <definedName name="tx_roll_py3_1">#REF!</definedName>
    <definedName name="tx_roll_py4_1">#REF!</definedName>
    <definedName name="tx_roll_py5_1">#REF!</definedName>
    <definedName name="txtHowManyChange">#N/A</definedName>
    <definedName name="tzyz511" localSheetId="72">#REF!</definedName>
    <definedName name="tzyz512" localSheetId="72">#REF!</definedName>
    <definedName name="tzyz513" localSheetId="72">#REF!</definedName>
    <definedName name="tzyz521" localSheetId="72">#REF!</definedName>
    <definedName name="tzyz522" localSheetId="72">#REF!</definedName>
    <definedName name="tzyz523" localSheetId="72">#REF!</definedName>
    <definedName name="tzzmz101" localSheetId="72">#REF!</definedName>
    <definedName name="tzzmz102" localSheetId="72">#REF!</definedName>
    <definedName name="tzzmz103" localSheetId="72">#REF!</definedName>
    <definedName name="tzzmz104" localSheetId="72">#REF!</definedName>
    <definedName name="tzzmz105" localSheetId="72">#REF!</definedName>
    <definedName name="tzzmz106" localSheetId="72">#REF!</definedName>
    <definedName name="tzzmz511" localSheetId="72">#REF!</definedName>
    <definedName name="tzzmz512" localSheetId="72">#REF!</definedName>
    <definedName name="tzzmz513" localSheetId="72">#REF!</definedName>
    <definedName name="tzzmz521" localSheetId="72">#REF!</definedName>
    <definedName name="tzzmz522" localSheetId="72">#REF!</definedName>
    <definedName name="tzzmz523" localSheetId="72">#REF!</definedName>
    <definedName name="tzzmz53" localSheetId="72">#REF!</definedName>
    <definedName name="tzzmz541" localSheetId="72">#REF!</definedName>
    <definedName name="tzzmz542" localSheetId="72">#REF!</definedName>
    <definedName name="tzzmz55" localSheetId="72">#REF!</definedName>
    <definedName name="tzzmz56" localSheetId="72">#REF!</definedName>
    <definedName name="tzzmz61" localSheetId="72">#REF!</definedName>
    <definedName name="tzzmz62" localSheetId="72">#REF!</definedName>
    <definedName name="tzzmz71" localSheetId="72">#REF!</definedName>
    <definedName name="tzzmz72" localSheetId="72">#REF!</definedName>
    <definedName name="tzzmz81" localSheetId="72">#REF!</definedName>
    <definedName name="tzzmz82" localSheetId="72">#REF!</definedName>
    <definedName name="tzzmz91" localSheetId="72">#REF!</definedName>
    <definedName name="tzzmz910" localSheetId="72">#REF!</definedName>
    <definedName name="tzzmz911" localSheetId="72">#REF!</definedName>
    <definedName name="tzzmz912" localSheetId="72">#REF!</definedName>
    <definedName name="tzzmz913" localSheetId="72">#REF!</definedName>
    <definedName name="tzzmz92" localSheetId="72">#REF!</definedName>
    <definedName name="tzzmz95" localSheetId="72">#REF!</definedName>
    <definedName name="tzzmz97" localSheetId="72">#REF!</definedName>
    <definedName name="tzzmz98" localSheetId="72">#REF!</definedName>
    <definedName name="u" hidden="1">{"mgmt forecast",#N/A,FALSE,"Mgmt Forecast";"dcf table",#N/A,FALSE,"Mgmt Forecast";"sensitivity",#N/A,FALSE,"Mgmt Forecast";"table inputs",#N/A,FALSE,"Mgmt Forecast";"calculations",#N/A,FALSE,"Mgmt Forecast"}</definedName>
    <definedName name="u9qphn">#REF!</definedName>
    <definedName name="UAE">#REF!</definedName>
    <definedName name="ufliuf" hidden="1">{#N/A,#N/A,FALSE,"Virgin Flightdeck"}</definedName>
    <definedName name="ufliuf_1" hidden="1">{#N/A,#N/A,FALSE,"Virgin Flightdeck"}</definedName>
    <definedName name="ufliuf_2" hidden="1">{#N/A,#N/A,FALSE,"Virgin Flightdeck"}</definedName>
    <definedName name="ufliuf_3" hidden="1">{#N/A,#N/A,FALSE,"Virgin Flightdeck"}</definedName>
    <definedName name="ufliuf_4" hidden="1">{#N/A,#N/A,FALSE,"Virgin Flightdeck"}</definedName>
    <definedName name="ufliuf_5" hidden="1">{#N/A,#N/A,FALSE,"Virgin Flightdeck"}</definedName>
    <definedName name="UFPrn20000309112818">#REF!</definedName>
    <definedName name="UFPrn20001102092334">#REF!</definedName>
    <definedName name="UFPrn20001102131925">#REF!</definedName>
    <definedName name="UFPrn20001102134329">#REF!</definedName>
    <definedName name="UFPrn20001231102643">#REF!</definedName>
    <definedName name="UFPrn20010103130336">#REF!</definedName>
    <definedName name="UFPrn20011211173720">#REF!</definedName>
    <definedName name="UFPrn20011212113439">#REF!</definedName>
    <definedName name="UFPrn20011212164354">#REF!</definedName>
    <definedName name="UFPrn20011213105518">#REF!</definedName>
    <definedName name="UFPrn20011213105544">#REF!</definedName>
    <definedName name="UFPrn20011213105645">#REF!</definedName>
    <definedName name="UFPrn20011213105702">#REF!</definedName>
    <definedName name="UFPrn20011213105724">#REF!</definedName>
    <definedName name="UFPrn20011213105745">#REF!</definedName>
    <definedName name="UFPrn20011213105806">#REF!</definedName>
    <definedName name="UFPrn20011213105827">#REF!</definedName>
    <definedName name="UFPrn20011213105843">#REF!</definedName>
    <definedName name="UFPrn20011215133009">#REF!</definedName>
    <definedName name="UFPrn20011231140927">#REF!</definedName>
    <definedName name="UFPrn20020117105732">#REF!</definedName>
    <definedName name="UFPrn20020117110009">#REF!</definedName>
    <definedName name="UFPrn20020117110106">#REF!</definedName>
    <definedName name="UFPrn20020117110604">#REF!</definedName>
    <definedName name="UFPrn20020117110754">#REF!</definedName>
    <definedName name="UFPrn20020117110822">#REF!</definedName>
    <definedName name="UFPrn20020228181604">#REF!</definedName>
    <definedName name="UFPrn20020301093514" localSheetId="72">#REF!</definedName>
    <definedName name="UFPrn20020408104342">#REF!</definedName>
    <definedName name="UFPrn20020805135038">#REF!</definedName>
    <definedName name="UFPrn20020913104913">#REF!</definedName>
    <definedName name="UFPrn20020914163526">#REF!</definedName>
    <definedName name="UFPrn20020914163555">#REF!</definedName>
    <definedName name="UFPrn20020920095026">#REF!</definedName>
    <definedName name="UFPrn20030321195440">#REF!</definedName>
    <definedName name="UFPrn20030403152012">#REF!</definedName>
    <definedName name="UFPrn20030509113212">#REF!</definedName>
    <definedName name="UFPrn20030513144139">#REF!</definedName>
    <definedName name="UFPrn20030513214425">#REF!</definedName>
    <definedName name="UFPrn20030514101052">#REF!</definedName>
    <definedName name="UFPrn20030517160435">#REF!</definedName>
    <definedName name="UFPrn20030807100839">#REF!</definedName>
    <definedName name="UFPrn20031014134538">#REF!</definedName>
    <definedName name="UFPrn20031021113103">#REF!</definedName>
    <definedName name="UFPrn20040112204621">#REF!</definedName>
    <definedName name="UFPrn20040112204659">#REF!</definedName>
    <definedName name="UFPrn20040112204721">#REF!</definedName>
    <definedName name="UFPrn20040112204802">#REF!</definedName>
    <definedName name="UFPrn20040112204848">#REF!</definedName>
    <definedName name="UFPrn20040112204938">#REF!</definedName>
    <definedName name="UFPrn20040112205009">#REF!</definedName>
    <definedName name="UFPrn20040112205036">#REF!</definedName>
    <definedName name="UFPrn20040112205154">#REF!</definedName>
    <definedName name="UFPrn20040112205239">#REF!</definedName>
    <definedName name="UFPrn20040112214910">#REF!</definedName>
    <definedName name="UFPrn20040223093312">#REF!</definedName>
    <definedName name="UFPrn20041020141251">#REF!</definedName>
    <definedName name="UFPrn20041230110230">#REF!</definedName>
    <definedName name="UFPrn2004dijichli">#REF!</definedName>
    <definedName name="UFPrn2004dqxt">#REF!</definedName>
    <definedName name="UFPrn2004fushshchgc">#REF!</definedName>
    <definedName name="UFPrn2004xiufugch">#REF!</definedName>
    <definedName name="UFPrn20050201130107">#REF!</definedName>
    <definedName name="UFPrn20050609083452">#REF!</definedName>
    <definedName name="UFPrn20051113144450">#REF!</definedName>
    <definedName name="UFPrn20051114145239">#REF!</definedName>
    <definedName name="UFPrn2005113005">#REF!</definedName>
    <definedName name="UFPrn2005113009">#REF!</definedName>
    <definedName name="UFPrn200512jjiaot">#REF!</definedName>
    <definedName name="UFPrn2005jfush">#REF!</definedName>
    <definedName name="UFPrn2005jran">#REF!</definedName>
    <definedName name="UFPrn2005jtufang">#REF!</definedName>
    <definedName name="UFPrn20060207125645">#REF!</definedName>
    <definedName name="UFPrn20060223221748">#REF!</definedName>
    <definedName name="UFPrn20060224172848">#REF!</definedName>
    <definedName name="UFPrn20060224172935">#REF!</definedName>
    <definedName name="UFPrn20060224173018">#REF!</definedName>
    <definedName name="UFPrn20060224173111">#REF!</definedName>
    <definedName name="UFPrn20060904104330">#REF!</definedName>
    <definedName name="UFPrn20061218151211">#REF!</definedName>
    <definedName name="UFPrn20070212110617">#REF!</definedName>
    <definedName name="UFPrn20070212110643">#REF!</definedName>
    <definedName name="UFPrn20070212110803">#REF!</definedName>
    <definedName name="UFPrn20070227164240">#REF!</definedName>
    <definedName name="UFPrn20071224114041">#REF!</definedName>
    <definedName name="UFPrn20081217105620">#REF!</definedName>
    <definedName name="UFPrn20101022110743">#REF!</definedName>
    <definedName name="UFPrn20101022110917">#REF!</definedName>
    <definedName name="UFPrn20101022111125">#REF!</definedName>
    <definedName name="UFPrn20101022111749">#REF!</definedName>
    <definedName name="UFPrn20110105114922">#REF!</definedName>
    <definedName name="UFPrn20110105115216">#REF!</definedName>
    <definedName name="UFPrn20110301095736">#REF!</definedName>
    <definedName name="UFPrn20120103154115">#REF!</definedName>
    <definedName name="UFPrn20120103154158">#REF!</definedName>
    <definedName name="UFPrn20140115094715">#REF!</definedName>
    <definedName name="UFPrn20140115095209">#REF!</definedName>
    <definedName name="UFPrn20170829095143">#REF!</definedName>
    <definedName name="uio" hidden="1">{"mgmt forecast",#N/A,FALSE,"Mgmt Forecast";"dcf table",#N/A,FALSE,"Mgmt Forecast";"sensitivity",#N/A,FALSE,"Mgmt Forecast";"table inputs",#N/A,FALSE,"Mgmt Forecast";"calculations",#N/A,FALSE,"Mgmt Forecast"}</definedName>
    <definedName name="Underwriter">#REF!</definedName>
    <definedName name="unit">#REF!</definedName>
    <definedName name="Units">#REF!</definedName>
    <definedName name="usd">#REF!</definedName>
    <definedName name="USDAUD">#REF!</definedName>
    <definedName name="userdefineArea">#REF!</definedName>
    <definedName name="uytry" hidden="1">{"mgmt forecast",#N/A,FALSE,"Mgmt Forecast";"dcf table",#N/A,FALSE,"Mgmt Forecast";"sensitivity",#N/A,FALSE,"Mgmt Forecast";"table inputs",#N/A,FALSE,"Mgmt Forecast";"calculations",#N/A,FALSE,"Mgmt Forecast"}</definedName>
    <definedName name="v" hidden="1">{#N/A,#N/A,FALSE,"Aging Summary";#N/A,#N/A,FALSE,"Ratio Analysis";#N/A,#N/A,FALSE,"Test 120 Day Accts";#N/A,#N/A,FALSE,"Tickmarks"}</definedName>
    <definedName name="V_1" hidden="1">{#N/A,#N/A,TRUE,"KEY DATA";#N/A,#N/A,TRUE,"KEY DATA Base Case";#N/A,#N/A,TRUE,"JULY";#N/A,#N/A,TRUE,"AUG";#N/A,#N/A,TRUE,"SEPT";#N/A,#N/A,TRUE,"3Q"}</definedName>
    <definedName name="V_2" hidden="1">{#N/A,#N/A,TRUE,"KEY DATA";#N/A,#N/A,TRUE,"KEY DATA Base Case";#N/A,#N/A,TRUE,"JULY";#N/A,#N/A,TRUE,"AUG";#N/A,#N/A,TRUE,"SEPT";#N/A,#N/A,TRUE,"3Q"}</definedName>
    <definedName name="V_3" hidden="1">{#N/A,#N/A,TRUE,"KEY DATA";#N/A,#N/A,TRUE,"KEY DATA Base Case";#N/A,#N/A,TRUE,"JULY";#N/A,#N/A,TRUE,"AUG";#N/A,#N/A,TRUE,"SEPT";#N/A,#N/A,TRUE,"3Q"}</definedName>
    <definedName name="V_4" hidden="1">{#N/A,#N/A,TRUE,"KEY DATA";#N/A,#N/A,TRUE,"KEY DATA Base Case";#N/A,#N/A,TRUE,"JULY";#N/A,#N/A,TRUE,"AUG";#N/A,#N/A,TRUE,"SEPT";#N/A,#N/A,TRUE,"3Q"}</definedName>
    <definedName name="V_5" hidden="1">{#N/A,#N/A,TRUE,"KEY DATA";#N/A,#N/A,TRUE,"KEY DATA Base Case";#N/A,#N/A,TRUE,"JULY";#N/A,#N/A,TRUE,"AUG";#N/A,#N/A,TRUE,"SEPT";#N/A,#N/A,TRUE,"3Q"}</definedName>
    <definedName name="V5.1Fee">#REF!</definedName>
    <definedName name="val_date">#REF!</definedName>
    <definedName name="Valuation_date">#REF!</definedName>
    <definedName name="ValuationDate">#REF!</definedName>
    <definedName name="ValuationObject">#REF!</definedName>
    <definedName name="value">3</definedName>
    <definedName name="vbaConsolidateGS20.cmdConsolidateIncludeHandler">#N/A</definedName>
    <definedName name="vbaConsolidateGS20.cmdConsolidateSelectHandler">#N/A</definedName>
    <definedName name="vbaForceSave.cmdSaveButtonsHandler">#N/A</definedName>
    <definedName name="vbaForceSave.cmdSaveSelectHandler">#N/A</definedName>
    <definedName name="versionno">1</definedName>
    <definedName name="vs">1</definedName>
    <definedName name="vv" hidden="1">{"contributory1",#N/A,FALSE,"Contributory Assets Detail";"contributory2",#N/A,FALSE,"Contributory Assets Detail"}</definedName>
    <definedName name="vv_1" hidden="1">{"contributory1",#N/A,FALSE,"Contributory Assets Detail";"contributory2",#N/A,FALSE,"Contributory Assets Detail"}</definedName>
    <definedName name="vv_2" hidden="1">{"contributory1",#N/A,FALSE,"Contributory Assets Detail";"contributory2",#N/A,FALSE,"Contributory Assets Detail"}</definedName>
    <definedName name="vv_3" hidden="1">{"contributory1",#N/A,FALSE,"Contributory Assets Detail";"contributory2",#N/A,FALSE,"Contributory Assets Detail"}</definedName>
    <definedName name="vv_4" hidden="1">{"contributory1",#N/A,FALSE,"Contributory Assets Detail";"contributory2",#N/A,FALSE,"Contributory Assets Detail"}</definedName>
    <definedName name="vv_5" hidden="1">{"contributory1",#N/A,FALSE,"Contributory Assets Detail";"contributory2",#N/A,FALSE,"Contributory Assets Detail"}</definedName>
    <definedName name="vvv" hidden="1">{"ReportTop",#N/A,FALSE,"report top"}</definedName>
    <definedName name="vvv_1" hidden="1">{"ReportTop",#N/A,FALSE,"report top"}</definedName>
    <definedName name="vvv_2" hidden="1">{"ReportTop",#N/A,FALSE,"report top"}</definedName>
    <definedName name="vvv_3" hidden="1">{"ReportTop",#N/A,FALSE,"report top"}</definedName>
    <definedName name="vvv_4" hidden="1">{"ReportTop",#N/A,FALSE,"report top"}</definedName>
    <definedName name="vvv_5" hidden="1">{"ReportTop",#N/A,FALSE,"report top"}</definedName>
    <definedName name="vvvv" hidden="1">{"documentation1",#N/A,FALSE,"Documentation";"documentation2",#N/A,FALSE,"Documentation"}</definedName>
    <definedName name="vvvv_1" hidden="1">{"documentation1",#N/A,FALSE,"Documentation";"documentation2",#N/A,FALSE,"Documentation"}</definedName>
    <definedName name="vvvv_2" hidden="1">{"documentation1",#N/A,FALSE,"Documentation";"documentation2",#N/A,FALSE,"Documentation"}</definedName>
    <definedName name="vvvv_3" hidden="1">{"documentation1",#N/A,FALSE,"Documentation";"documentation2",#N/A,FALSE,"Documentation"}</definedName>
    <definedName name="vvvv_4" hidden="1">{"documentation1",#N/A,FALSE,"Documentation";"documentation2",#N/A,FALSE,"Documentation"}</definedName>
    <definedName name="vvvv_5" hidden="1">{"documentation1",#N/A,FALSE,"Documentation";"documentation2",#N/A,FALSE,"Documentation"}</definedName>
    <definedName name="vvvvv"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vvvvv_1"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vvvvv_2"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vvvvv_3"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vvvvv_4"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vvvvv_5"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vvvvvv" hidden="1">{#N/A,#N/A,TRUE,"Fiber_Optic_Cable_Input ";#N/A,#N/A,TRUE,"Specialty_Fiber_Devices_Input";#N/A,#N/A,TRUE,"Optical_Fiber_Apparatus_Input"}</definedName>
    <definedName name="vvvvvv_1" hidden="1">{#N/A,#N/A,TRUE,"Fiber_Optic_Cable_Input ";#N/A,#N/A,TRUE,"Specialty_Fiber_Devices_Input";#N/A,#N/A,TRUE,"Optical_Fiber_Apparatus_Input"}</definedName>
    <definedName name="vvvvvv_2" hidden="1">{#N/A,#N/A,TRUE,"Fiber_Optic_Cable_Input ";#N/A,#N/A,TRUE,"Specialty_Fiber_Devices_Input";#N/A,#N/A,TRUE,"Optical_Fiber_Apparatus_Input"}</definedName>
    <definedName name="vvvvvv_3" hidden="1">{#N/A,#N/A,TRUE,"Fiber_Optic_Cable_Input ";#N/A,#N/A,TRUE,"Specialty_Fiber_Devices_Input";#N/A,#N/A,TRUE,"Optical_Fiber_Apparatus_Input"}</definedName>
    <definedName name="vvvvvv_4" hidden="1">{#N/A,#N/A,TRUE,"Fiber_Optic_Cable_Input ";#N/A,#N/A,TRUE,"Specialty_Fiber_Devices_Input";#N/A,#N/A,TRUE,"Optical_Fiber_Apparatus_Input"}</definedName>
    <definedName name="vvvvvv_5" hidden="1">{#N/A,#N/A,TRUE,"Fiber_Optic_Cable_Input ";#N/A,#N/A,TRUE,"Specialty_Fiber_Devices_Input";#N/A,#N/A,TRUE,"Optical_Fiber_Apparatus_Input"}</definedName>
    <definedName name="vvvvvvv" hidden="1">{#N/A,#N/A,TRUE,"Falcons_Standalone";#N/A,#N/A,TRUE,"Target_Input";#N/A,#N/A,TRUE,"Target_Calendarized"}</definedName>
    <definedName name="vvvvvvv_1" hidden="1">{#N/A,#N/A,TRUE,"Falcons_Standalone";#N/A,#N/A,TRUE,"Target_Input";#N/A,#N/A,TRUE,"Target_Calendarized"}</definedName>
    <definedName name="vvvvvvv_2" hidden="1">{#N/A,#N/A,TRUE,"Falcons_Standalone";#N/A,#N/A,TRUE,"Target_Input";#N/A,#N/A,TRUE,"Target_Calendarized"}</definedName>
    <definedName name="vvvvvvv_3" hidden="1">{#N/A,#N/A,TRUE,"Falcons_Standalone";#N/A,#N/A,TRUE,"Target_Input";#N/A,#N/A,TRUE,"Target_Calendarized"}</definedName>
    <definedName name="vvvvvvv_4" hidden="1">{#N/A,#N/A,TRUE,"Falcons_Standalone";#N/A,#N/A,TRUE,"Target_Input";#N/A,#N/A,TRUE,"Target_Calendarized"}</definedName>
    <definedName name="vvvvvvv_5" hidden="1">{#N/A,#N/A,TRUE,"Falcons_Standalone";#N/A,#N/A,TRUE,"Target_Input";#N/A,#N/A,TRUE,"Target_Calendarized"}</definedName>
    <definedName name="vvvvvvvv" hidden="1">{#N/A,#N/A,TRUE,"FOC_Product_Assumptions"}</definedName>
    <definedName name="vvvvvvvv_1" hidden="1">{#N/A,#N/A,TRUE,"FOC_Product_Assumptions"}</definedName>
    <definedName name="vvvvvvvv_2" hidden="1">{#N/A,#N/A,TRUE,"FOC_Product_Assumptions"}</definedName>
    <definedName name="vvvvvvvv_3" hidden="1">{#N/A,#N/A,TRUE,"FOC_Product_Assumptions"}</definedName>
    <definedName name="vvvvvvvv_4" hidden="1">{#N/A,#N/A,TRUE,"FOC_Product_Assumptions"}</definedName>
    <definedName name="vvvvvvvv_5" hidden="1">{#N/A,#N/A,TRUE,"FOC_Product_Assumptions"}</definedName>
    <definedName name="vvvvvvvvv" hidden="1">{#N/A,#N/A,FALSE,"Consolidated Shipley";#N/A,#N/A,FALSE,"Consolidated PWB";#N/A,#N/A,FALSE,"Consolidated Micro"}</definedName>
    <definedName name="vvvvvvvvv_1" hidden="1">{#N/A,#N/A,FALSE,"Consolidated Shipley";#N/A,#N/A,FALSE,"Consolidated PWB";#N/A,#N/A,FALSE,"Consolidated Micro"}</definedName>
    <definedName name="vvvvvvvvv_2" hidden="1">{#N/A,#N/A,FALSE,"Consolidated Shipley";#N/A,#N/A,FALSE,"Consolidated PWB";#N/A,#N/A,FALSE,"Consolidated Micro"}</definedName>
    <definedName name="vvvvvvvvv_3" hidden="1">{#N/A,#N/A,FALSE,"Consolidated Shipley";#N/A,#N/A,FALSE,"Consolidated PWB";#N/A,#N/A,FALSE,"Consolidated Micro"}</definedName>
    <definedName name="vvvvvvvvv_4" hidden="1">{#N/A,#N/A,FALSE,"Consolidated Shipley";#N/A,#N/A,FALSE,"Consolidated PWB";#N/A,#N/A,FALSE,"Consolidated Micro"}</definedName>
    <definedName name="vvvvvvvvv_5" hidden="1">{#N/A,#N/A,FALSE,"Consolidated Shipley";#N/A,#N/A,FALSE,"Consolidated PWB";#N/A,#N/A,FALSE,"Consolidated Micro"}</definedName>
    <definedName name="vvvvvvvvvv" hidden="1">{#N/A,#N/A,FALSE,"Consolidated Shipley";#N/A,#N/A,FALSE,"Consolidated PWB";#N/A,#N/A,FALSE,"Consolidated Micro"}</definedName>
    <definedName name="vvvvvvvvvv_1" hidden="1">{#N/A,#N/A,FALSE,"Consolidated Shipley";#N/A,#N/A,FALSE,"Consolidated PWB";#N/A,#N/A,FALSE,"Consolidated Micro"}</definedName>
    <definedName name="vvvvvvvvvv_2" hidden="1">{#N/A,#N/A,FALSE,"Consolidated Shipley";#N/A,#N/A,FALSE,"Consolidated PWB";#N/A,#N/A,FALSE,"Consolidated Micro"}</definedName>
    <definedName name="vvvvvvvvvv_3" hidden="1">{#N/A,#N/A,FALSE,"Consolidated Shipley";#N/A,#N/A,FALSE,"Consolidated PWB";#N/A,#N/A,FALSE,"Consolidated Micro"}</definedName>
    <definedName name="vvvvvvvvvv_4" hidden="1">{#N/A,#N/A,FALSE,"Consolidated Shipley";#N/A,#N/A,FALSE,"Consolidated PWB";#N/A,#N/A,FALSE,"Consolidated Micro"}</definedName>
    <definedName name="vvvvvvvvvv_5" hidden="1">{#N/A,#N/A,FALSE,"Consolidated Shipley";#N/A,#N/A,FALSE,"Consolidated PWB";#N/A,#N/A,FALSE,"Consolidated Micro"}</definedName>
    <definedName name="w" hidden="1">{"ReportTop",#N/A,FALSE,"report top"}</definedName>
    <definedName name="w_1" hidden="1">{"ReportTop",#N/A,FALSE,"report top"}</definedName>
    <definedName name="w_2" hidden="1">{"ReportTop",#N/A,FALSE,"report top"}</definedName>
    <definedName name="w_3" hidden="1">{"ReportTop",#N/A,FALSE,"report top"}</definedName>
    <definedName name="w_4" hidden="1">{"ReportTop",#N/A,FALSE,"report top"}</definedName>
    <definedName name="w_5" hidden="1">{"ReportTop",#N/A,FALSE,"report top"}</definedName>
    <definedName name="wacc" hidden="1">{#N/A,#N/A,FALSE,"Virgin Flightdeck"}</definedName>
    <definedName name="WACC_new" hidden="1">{#N/A,#N/A,FALSE,"Virgin Flightdeck"}</definedName>
    <definedName name="WACC_new_1" hidden="1">{#N/A,#N/A,FALSE,"Virgin Flightdeck"}</definedName>
    <definedName name="WACC_new_2" hidden="1">{#N/A,#N/A,FALSE,"Virgin Flightdeck"}</definedName>
    <definedName name="WACC_new_3" hidden="1">{#N/A,#N/A,FALSE,"Virgin Flightdeck"}</definedName>
    <definedName name="WACC_new_4" hidden="1">{#N/A,#N/A,FALSE,"Virgin Flightdeck"}</definedName>
    <definedName name="WACC_new_5" hidden="1">{#N/A,#N/A,FALSE,"Virgin Flightdeck"}</definedName>
    <definedName name="Ward">#REF!</definedName>
    <definedName name="WCFS">#REF!</definedName>
    <definedName name="WCG_netdebt">#REF!</definedName>
    <definedName name="WCG_share">#REF!</definedName>
    <definedName name="we">#N/A</definedName>
    <definedName name="Wedge">#REF!</definedName>
    <definedName name="WER">#REF!</definedName>
    <definedName name="weraw" hidden="1">{"mgmt forecast",#N/A,FALSE,"Mgmt Forecast";"dcf table",#N/A,FALSE,"Mgmt Forecast";"sensitivity",#N/A,FALSE,"Mgmt Forecast";"table inputs",#N/A,FALSE,"Mgmt Forecast";"calculations",#N/A,FALSE,"Mgmt Forecast"}</definedName>
    <definedName name="were" hidden="1">{"mgmt forecast",#N/A,FALSE,"Mgmt Forecast";"dcf table",#N/A,FALSE,"Mgmt Forecast";"sensitivity",#N/A,FALSE,"Mgmt Forecast";"table inputs",#N/A,FALSE,"Mgmt Forecast";"calculations",#N/A,FALSE,"Mgmt Forecast"}</definedName>
    <definedName name="werf">#REF!</definedName>
    <definedName name="werfwe">#REF!</definedName>
    <definedName name="WESD">#REF!</definedName>
    <definedName name="WEW">#REF!</definedName>
    <definedName name="Work_Program_By_Area_List">#REF!</definedName>
    <definedName name="wqqq">#REF!</definedName>
    <definedName name="wrn." hidden="1">{#N/A,#N/A,FALSE,"Japan 2003";#N/A,#N/A,FALSE,"Sheet2"}</definedName>
    <definedName name="wrn._1" hidden="1">{#N/A,#N/A,FALSE,"Japan 2003";#N/A,#N/A,FALSE,"Sheet2"}</definedName>
    <definedName name="wrn._2" hidden="1">{#N/A,#N/A,FALSE,"Japan 2003";#N/A,#N/A,FALSE,"Sheet2"}</definedName>
    <definedName name="wrn._3" hidden="1">{#N/A,#N/A,FALSE,"Japan 2003";#N/A,#N/A,FALSE,"Sheet2"}</definedName>
    <definedName name="wrn._4" hidden="1">{#N/A,#N/A,FALSE,"Japan 2003";#N/A,#N/A,FALSE,"Sheet2"}</definedName>
    <definedName name="wrn._5" hidden="1">{#N/A,#N/A,FALSE,"Japan 2003";#N/A,#N/A,FALSE,"Sheet2"}</definedName>
    <definedName name="wrn.A_VALUATION." hidden="1">{#N/A,#N/A,FALSE,"A_D";#N/A,#N/A,FALSE,"WACC";#N/A,#N/A,FALSE,"DCF";#N/A,#N/A,FALSE,"A";#N/A,#N/A,FALSE,"LBO";#N/A,#N/A,FALSE,"C";#N/A,#N/A,FALSE,"impd";#N/A,#N/A,FALSE,"comps"}</definedName>
    <definedName name="wrn.A_VALUATION._1" hidden="1">{#N/A,#N/A,FALSE,"A_D";#N/A,#N/A,FALSE,"WACC";#N/A,#N/A,FALSE,"DCF";#N/A,#N/A,FALSE,"A";#N/A,#N/A,FALSE,"LBO";#N/A,#N/A,FALSE,"C";#N/A,#N/A,FALSE,"impd";#N/A,#N/A,FALSE,"comps"}</definedName>
    <definedName name="wrn.A_VALUATION._2" hidden="1">{#N/A,#N/A,FALSE,"A_D";#N/A,#N/A,FALSE,"WACC";#N/A,#N/A,FALSE,"DCF";#N/A,#N/A,FALSE,"A";#N/A,#N/A,FALSE,"LBO";#N/A,#N/A,FALSE,"C";#N/A,#N/A,FALSE,"impd";#N/A,#N/A,FALSE,"comps"}</definedName>
    <definedName name="wrn.A_VALUATION._3" hidden="1">{#N/A,#N/A,FALSE,"A_D";#N/A,#N/A,FALSE,"WACC";#N/A,#N/A,FALSE,"DCF";#N/A,#N/A,FALSE,"A";#N/A,#N/A,FALSE,"LBO";#N/A,#N/A,FALSE,"C";#N/A,#N/A,FALSE,"impd";#N/A,#N/A,FALSE,"comps"}</definedName>
    <definedName name="wrn.A_VALUATION._4" hidden="1">{#N/A,#N/A,FALSE,"A_D";#N/A,#N/A,FALSE,"WACC";#N/A,#N/A,FALSE,"DCF";#N/A,#N/A,FALSE,"A";#N/A,#N/A,FALSE,"LBO";#N/A,#N/A,FALSE,"C";#N/A,#N/A,FALSE,"impd";#N/A,#N/A,FALSE,"comps"}</definedName>
    <definedName name="wrn.A_VALUATION._5" hidden="1">{#N/A,#N/A,FALSE,"A_D";#N/A,#N/A,FALSE,"WACC";#N/A,#N/A,FALSE,"DCF";#N/A,#N/A,FALSE,"A";#N/A,#N/A,FALSE,"LBO";#N/A,#N/A,FALSE,"C";#N/A,#N/A,FALSE,"impd";#N/A,#N/A,FALSE,"comps"}</definedName>
    <definedName name="wrn.Accr_Dil." hidden="1">{#N/A,#N/A,FALSE,"Debt Accr";#N/A,#N/A,FALSE,"Stock Accr";#N/A,#N/A,FALSE,"Debt Stock Accr"}</definedName>
    <definedName name="wrn.Accr_Dil._1" hidden="1">{#N/A,#N/A,FALSE,"Debt Accr";#N/A,#N/A,FALSE,"Stock Accr";#N/A,#N/A,FALSE,"Debt Stock Accr"}</definedName>
    <definedName name="wrn.Accr_Dil._2" hidden="1">{#N/A,#N/A,FALSE,"Debt Accr";#N/A,#N/A,FALSE,"Stock Accr";#N/A,#N/A,FALSE,"Debt Stock Accr"}</definedName>
    <definedName name="wrn.Accr_Dil._3" hidden="1">{#N/A,#N/A,FALSE,"Debt Accr";#N/A,#N/A,FALSE,"Stock Accr";#N/A,#N/A,FALSE,"Debt Stock Accr"}</definedName>
    <definedName name="wrn.Accr_Dil._4" hidden="1">{#N/A,#N/A,FALSE,"Debt Accr";#N/A,#N/A,FALSE,"Stock Accr";#N/A,#N/A,FALSE,"Debt Stock Accr"}</definedName>
    <definedName name="wrn.Accr_Dil._5" hidden="1">{#N/A,#N/A,FALSE,"Debt Accr";#N/A,#N/A,FALSE,"Stock Accr";#N/A,#N/A,FALSE,"Debt Stock Accr"}</definedName>
    <definedName name="wrn.Acquisition_matrix." hidden="1">{"Acq_matrix",#N/A,FALSE,"Acquisition Matrix"}</definedName>
    <definedName name="wrn.Acquisition_matrix._1" hidden="1">{"Acq_matrix",#N/A,FALSE,"Acquisition Matrix"}</definedName>
    <definedName name="wrn.Acquisition_matrix._2" hidden="1">{"Acq_matrix",#N/A,FALSE,"Acquisition Matrix"}</definedName>
    <definedName name="wrn.Acquisition_matrix._3" hidden="1">{"Acq_matrix",#N/A,FALSE,"Acquisition Matrix"}</definedName>
    <definedName name="wrn.Acquisition_matrix._4" hidden="1">{"Acq_matrix",#N/A,FALSE,"Acquisition Matrix"}</definedName>
    <definedName name="wrn.Acquisition_matrix._5" hidden="1">{"Acq_matrix",#N/A,FALSE,"Acquisition Matrix"}</definedName>
    <definedName name="wrn.adj95." hidden="1">{"adj95mult",#N/A,FALSE,"COMPCO";"adj95est",#N/A,FALSE,"COMPCO"}</definedName>
    <definedName name="wrn.adj95._1" hidden="1">{"adj95mult",#N/A,FALSE,"COMPCO";"adj95est",#N/A,FALSE,"COMPCO"}</definedName>
    <definedName name="wrn.adj95._2" hidden="1">{"adj95mult",#N/A,FALSE,"COMPCO";"adj95est",#N/A,FALSE,"COMPCO"}</definedName>
    <definedName name="wrn.adj95._3" hidden="1">{"adj95mult",#N/A,FALSE,"COMPCO";"adj95est",#N/A,FALSE,"COMPCO"}</definedName>
    <definedName name="wrn.adj95._4" hidden="1">{"adj95mult",#N/A,FALSE,"COMPCO";"adj95est",#N/A,FALSE,"COMPCO"}</definedName>
    <definedName name="wrn.adj95._5" hidden="1">{"adj95mult",#N/A,FALSE,"COMPCO";"adj95est",#N/A,FALSE,"COMPCO"}</definedName>
    <definedName name="wrn.Aging._.and._.Trend._.Analysis." hidden="1">{#N/A,#N/A,FALSE,"Aging Summary";#N/A,#N/A,FALSE,"Ratio Analysis";#N/A,#N/A,FALSE,"Test 120 Day Accts";#N/A,#N/A,FALSE,"Tickmarks"}</definedName>
    <definedName name="wrn.Aging._.and._.Trend._.Analysis._1" hidden="1">{#N/A,#N/A,FALSE,"Aging Summary";#N/A,#N/A,FALSE,"Ratio Analysis";#N/A,#N/A,FALSE,"Test 120 Day Accts";#N/A,#N/A,FALSE,"Tickmarks"}</definedName>
    <definedName name="wrn.Aging._.and._.Trend._.Analysis._2" hidden="1">{#N/A,#N/A,FALSE,"Aging Summary";#N/A,#N/A,FALSE,"Ratio Analysis";#N/A,#N/A,FALSE,"Test 120 Day Accts";#N/A,#N/A,FALSE,"Tickmarks"}</definedName>
    <definedName name="wrn.Aging._.and._.Trend._.Analysis._3" hidden="1">{#N/A,#N/A,FALSE,"Aging Summary";#N/A,#N/A,FALSE,"Ratio Analysis";#N/A,#N/A,FALSE,"Test 120 Day Accts";#N/A,#N/A,FALSE,"Tickmarks"}</definedName>
    <definedName name="wrn.Aging._.and._.Trend._.Analysis._4" hidden="1">{#N/A,#N/A,FALSE,"Aging Summary";#N/A,#N/A,FALSE,"Ratio Analysis";#N/A,#N/A,FALSE,"Test 120 Day Accts";#N/A,#N/A,FALSE,"Tickmarks"}</definedName>
    <definedName name="wrn.Aging._.and._.Trend._.Analysis._5" hidden="1">{#N/A,#N/A,FALSE,"Aging Summary";#N/A,#N/A,FALSE,"Ratio Analysis";#N/A,#N/A,FALSE,"Test 120 Day Accts";#N/A,#N/A,FALSE,"Tickmarks"}</definedName>
    <definedName name="wrn.AGN._.MODELS." hidden="1">{"QTRINC1",#N/A,FALSE,"QTRINC";"QTRINC2",#N/A,FALSE,"QTRINC";"QTRSALES",#N/A,FALSE,"QTRSALES";"ANNSALES",#N/A,FALSE,"ANNSALES";"CASHFLOW",#N/A,FALSE,"CASHFLOW"}</definedName>
    <definedName name="wrn.AGN._.MODELS._1" hidden="1">{"QTRINC1",#N/A,FALSE,"QTRINC";"QTRINC2",#N/A,FALSE,"QTRINC";"QTRSALES",#N/A,FALSE,"QTRSALES";"ANNSALES",#N/A,FALSE,"ANNSALES";"CASHFLOW",#N/A,FALSE,"CASHFLOW"}</definedName>
    <definedName name="wrn.AGN._.MODELS._2" hidden="1">{"QTRINC1",#N/A,FALSE,"QTRINC";"QTRINC2",#N/A,FALSE,"QTRINC";"QTRSALES",#N/A,FALSE,"QTRSALES";"ANNSALES",#N/A,FALSE,"ANNSALES";"CASHFLOW",#N/A,FALSE,"CASHFLOW"}</definedName>
    <definedName name="wrn.AGN._.MODELS._3" hidden="1">{"QTRINC1",#N/A,FALSE,"QTRINC";"QTRINC2",#N/A,FALSE,"QTRINC";"QTRSALES",#N/A,FALSE,"QTRSALES";"ANNSALES",#N/A,FALSE,"ANNSALES";"CASHFLOW",#N/A,FALSE,"CASHFLOW"}</definedName>
    <definedName name="wrn.AGN._.MODELS._4" hidden="1">{"QTRINC1",#N/A,FALSE,"QTRINC";"QTRINC2",#N/A,FALSE,"QTRINC";"QTRSALES",#N/A,FALSE,"QTRSALES";"ANNSALES",#N/A,FALSE,"ANNSALES";"CASHFLOW",#N/A,FALSE,"CASHFLOW"}</definedName>
    <definedName name="wrn.AGN._.MODELS._5" hidden="1">{"QTRINC1",#N/A,FALSE,"QTRINC";"QTRINC2",#N/A,FALSE,"QTRINC";"QTRSALES",#N/A,FALSE,"QTRSALES";"ANNSALES",#N/A,FALSE,"ANNSALES";"CASHFLOW",#N/A,FALSE,"CASHFLOW"}</definedName>
    <definedName name="wrn.All." hidden="1">{"P&amp;L",#N/A,TRUE,"HC";"P&amp;L Percents",#N/A,TRUE,"P&amp;L";"M&amp;A3 P&amp;L",#N/A,TRUE,"HC";"M&amp;A3 Pipeline",#N/A,TRUE,"HC";"Franchises",#N/A,TRUE,"HC";"CF&amp;BS",#N/A,TRUE,"HC"}</definedName>
    <definedName name="wrn.all._.gulp._.sheets." hidden="1">{#N/A,#N/A,FALSE,"units";#N/A,#N/A,FALSE,"projections";#N/A,#N/A,FALSE,"calendar";#N/A,#N/A,FALSE,"gulp shares";#N/A,#N/A,FALSE,"gulp comp";#N/A,#N/A,FALSE,"gulp-acq";#N/A,#N/A,FALSE,"gulp dcf";#N/A,#N/A,FALSE,"gulp wacc";#N/A,#N/A,FALSE,"acc_dil";#N/A,#N/A,FALSE,"gulp summary";#N/A,#N/A,FALSE,"snooze";#N/A,#N/A,FALSE,"combined";#N/A,#N/A,FALSE,"valuation";#N/A,#N/A,FALSE,"PurchPriMult";#N/A,#N/A,FALSE,"Trans-Sum";#N/A,#N/A,FALSE,"Net Debt";#N/A,#N/A,FALSE,"fees"}</definedName>
    <definedName name="wrn.all._.gulp._.sheets._1" hidden="1">{#N/A,#N/A,FALSE,"units";#N/A,#N/A,FALSE,"projections";#N/A,#N/A,FALSE,"calendar";#N/A,#N/A,FALSE,"gulp shares";#N/A,#N/A,FALSE,"gulp comp";#N/A,#N/A,FALSE,"gulp-acq";#N/A,#N/A,FALSE,"gulp dcf";#N/A,#N/A,FALSE,"gulp wacc";#N/A,#N/A,FALSE,"acc_dil";#N/A,#N/A,FALSE,"gulp summary";#N/A,#N/A,FALSE,"snooze";#N/A,#N/A,FALSE,"combined";#N/A,#N/A,FALSE,"valuation";#N/A,#N/A,FALSE,"PurchPriMult";#N/A,#N/A,FALSE,"Trans-Sum";#N/A,#N/A,FALSE,"Net Debt";#N/A,#N/A,FALSE,"fees"}</definedName>
    <definedName name="wrn.all._.gulp._.sheets._2" hidden="1">{#N/A,#N/A,FALSE,"units";#N/A,#N/A,FALSE,"projections";#N/A,#N/A,FALSE,"calendar";#N/A,#N/A,FALSE,"gulp shares";#N/A,#N/A,FALSE,"gulp comp";#N/A,#N/A,FALSE,"gulp-acq";#N/A,#N/A,FALSE,"gulp dcf";#N/A,#N/A,FALSE,"gulp wacc";#N/A,#N/A,FALSE,"acc_dil";#N/A,#N/A,FALSE,"gulp summary";#N/A,#N/A,FALSE,"snooze";#N/A,#N/A,FALSE,"combined";#N/A,#N/A,FALSE,"valuation";#N/A,#N/A,FALSE,"PurchPriMult";#N/A,#N/A,FALSE,"Trans-Sum";#N/A,#N/A,FALSE,"Net Debt";#N/A,#N/A,FALSE,"fees"}</definedName>
    <definedName name="wrn.all._.gulp._.sheets._3" hidden="1">{#N/A,#N/A,FALSE,"units";#N/A,#N/A,FALSE,"projections";#N/A,#N/A,FALSE,"calendar";#N/A,#N/A,FALSE,"gulp shares";#N/A,#N/A,FALSE,"gulp comp";#N/A,#N/A,FALSE,"gulp-acq";#N/A,#N/A,FALSE,"gulp dcf";#N/A,#N/A,FALSE,"gulp wacc";#N/A,#N/A,FALSE,"acc_dil";#N/A,#N/A,FALSE,"gulp summary";#N/A,#N/A,FALSE,"snooze";#N/A,#N/A,FALSE,"combined";#N/A,#N/A,FALSE,"valuation";#N/A,#N/A,FALSE,"PurchPriMult";#N/A,#N/A,FALSE,"Trans-Sum";#N/A,#N/A,FALSE,"Net Debt";#N/A,#N/A,FALSE,"fees"}</definedName>
    <definedName name="wrn.all._.gulp._.sheets._4" hidden="1">{#N/A,#N/A,FALSE,"units";#N/A,#N/A,FALSE,"projections";#N/A,#N/A,FALSE,"calendar";#N/A,#N/A,FALSE,"gulp shares";#N/A,#N/A,FALSE,"gulp comp";#N/A,#N/A,FALSE,"gulp-acq";#N/A,#N/A,FALSE,"gulp dcf";#N/A,#N/A,FALSE,"gulp wacc";#N/A,#N/A,FALSE,"acc_dil";#N/A,#N/A,FALSE,"gulp summary";#N/A,#N/A,FALSE,"snooze";#N/A,#N/A,FALSE,"combined";#N/A,#N/A,FALSE,"valuation";#N/A,#N/A,FALSE,"PurchPriMult";#N/A,#N/A,FALSE,"Trans-Sum";#N/A,#N/A,FALSE,"Net Debt";#N/A,#N/A,FALSE,"fees"}</definedName>
    <definedName name="wrn.all._.gulp._.sheets._5" hidden="1">{#N/A,#N/A,FALSE,"units";#N/A,#N/A,FALSE,"projections";#N/A,#N/A,FALSE,"calendar";#N/A,#N/A,FALSE,"gulp shares";#N/A,#N/A,FALSE,"gulp comp";#N/A,#N/A,FALSE,"gulp-acq";#N/A,#N/A,FALSE,"gulp dcf";#N/A,#N/A,FALSE,"gulp wacc";#N/A,#N/A,FALSE,"acc_dil";#N/A,#N/A,FALSE,"gulp summary";#N/A,#N/A,FALSE,"snooze";#N/A,#N/A,FALSE,"combined";#N/A,#N/A,FALSE,"valuation";#N/A,#N/A,FALSE,"PurchPriMult";#N/A,#N/A,FALSE,"Trans-Sum";#N/A,#N/A,FALSE,"Net Debt";#N/A,#N/A,FALSE,"fees"}</definedName>
    <definedName name="wrn.All._.M._.Schedules." hidden="1">{"M1Print",#N/A,TRUE,"M1";"M2Print",#N/A,TRUE,"M2";"M1sPrint",#N/A,TRUE,"M1s";"M2aPrint",#N/A,TRUE,"M2a";"M4Print",#N/A,TRUE,"M4";"M5Print",#N/A,TRUE,"M5";"M6Print",#N/A,TRUE,"M6";"M6_1Print",#N/A,TRUE,"M6_1";"M6_2Print",#N/A,TRUE,"M6_2";"M7_1Print",#N/A,TRUE,"M7_1";"M7_2Print",#N/A,TRUE,"M7_2"}</definedName>
    <definedName name="wrn.all._.M._.Schedules.1" hidden="1">{"M1Print",#N/A,TRUE,"M1";"M2Print",#N/A,TRUE,"M2";"M1sPrint",#N/A,TRUE,"M1s";"M2aPrint",#N/A,TRUE,"M2a";"M4Print",#N/A,TRUE,"M4";"M5Print",#N/A,TRUE,"M5";"M6Print",#N/A,TRUE,"M6";"M6_1Print",#N/A,TRUE,"M6_1";"M6_2Print",#N/A,TRUE,"M6_2";"M7_1Print",#N/A,TRUE,"M7_1";"M7_2Print",#N/A,TRUE,"M7_2"}</definedName>
    <definedName name="wrn.ALL._.PAGES." hidden="1">{#N/A,#N/A,FALSE,"puboff";#N/A,#N/A,FALSE,"financials";#N/A,#N/A,FALSE,"valuation";#N/A,#N/A,FALSE,"split"}</definedName>
    <definedName name="wrn.ALL._.PAGES._1" hidden="1">{#N/A,#N/A,FALSE,"puboff";#N/A,#N/A,FALSE,"financials";#N/A,#N/A,FALSE,"valuation";#N/A,#N/A,FALSE,"split"}</definedName>
    <definedName name="wrn.ALL._.PAGES._2" hidden="1">{#N/A,#N/A,FALSE,"puboff";#N/A,#N/A,FALSE,"financials";#N/A,#N/A,FALSE,"valuation";#N/A,#N/A,FALSE,"split"}</definedName>
    <definedName name="wrn.ALL._.PAGES._3" hidden="1">{#N/A,#N/A,FALSE,"puboff";#N/A,#N/A,FALSE,"financials";#N/A,#N/A,FALSE,"valuation";#N/A,#N/A,FALSE,"split"}</definedName>
    <definedName name="wrn.ALL._.PAGES._4" hidden="1">{#N/A,#N/A,FALSE,"puboff";#N/A,#N/A,FALSE,"financials";#N/A,#N/A,FALSE,"valuation";#N/A,#N/A,FALSE,"split"}</definedName>
    <definedName name="wrn.ALL._.PAGES._5" hidden="1">{#N/A,#N/A,FALSE,"puboff";#N/A,#N/A,FALSE,"financials";#N/A,#N/A,FALSE,"valuation";#N/A,#N/A,FALSE,"split"}</definedName>
    <definedName name="wrn.ALL._.SHEETS." hidden="1">{#N/A,#N/A,FALSE,"Adj Proj";#N/A,#N/A,FALSE,"Sheet1";#N/A,#N/A,FALSE,"LBO";#N/A,#N/A,FALSE,"LBOMER";#N/A,#N/A,FALSE,"WACC";#N/A,#N/A,FALSE,"DCF";#N/A,#N/A,FALSE,"DCFMER";#N/A,#N/A,FALSE,"Pooling";#N/A,#N/A,FALSE,"income";#N/A,#N/A,FALSE,"Offer"}</definedName>
    <definedName name="wrn.ALL._.SHEETS._1" hidden="1">{#N/A,#N/A,FALSE,"Adj Proj";#N/A,#N/A,FALSE,"Sheet1";#N/A,#N/A,FALSE,"LBO";#N/A,#N/A,FALSE,"LBOMER";#N/A,#N/A,FALSE,"WACC";#N/A,#N/A,FALSE,"DCF";#N/A,#N/A,FALSE,"DCFMER";#N/A,#N/A,FALSE,"Pooling";#N/A,#N/A,FALSE,"income";#N/A,#N/A,FALSE,"Offer"}</definedName>
    <definedName name="wrn.ALL._.SHEETS._2" hidden="1">{#N/A,#N/A,FALSE,"Adj Proj";#N/A,#N/A,FALSE,"Sheet1";#N/A,#N/A,FALSE,"LBO";#N/A,#N/A,FALSE,"LBOMER";#N/A,#N/A,FALSE,"WACC";#N/A,#N/A,FALSE,"DCF";#N/A,#N/A,FALSE,"DCFMER";#N/A,#N/A,FALSE,"Pooling";#N/A,#N/A,FALSE,"income";#N/A,#N/A,FALSE,"Offer"}</definedName>
    <definedName name="wrn.ALL._.SHEETS._3" hidden="1">{#N/A,#N/A,FALSE,"Adj Proj";#N/A,#N/A,FALSE,"Sheet1";#N/A,#N/A,FALSE,"LBO";#N/A,#N/A,FALSE,"LBOMER";#N/A,#N/A,FALSE,"WACC";#N/A,#N/A,FALSE,"DCF";#N/A,#N/A,FALSE,"DCFMER";#N/A,#N/A,FALSE,"Pooling";#N/A,#N/A,FALSE,"income";#N/A,#N/A,FALSE,"Offer"}</definedName>
    <definedName name="wrn.ALL._.SHEETS._4" hidden="1">{#N/A,#N/A,FALSE,"Adj Proj";#N/A,#N/A,FALSE,"Sheet1";#N/A,#N/A,FALSE,"LBO";#N/A,#N/A,FALSE,"LBOMER";#N/A,#N/A,FALSE,"WACC";#N/A,#N/A,FALSE,"DCF";#N/A,#N/A,FALSE,"DCFMER";#N/A,#N/A,FALSE,"Pooling";#N/A,#N/A,FALSE,"income";#N/A,#N/A,FALSE,"Offer"}</definedName>
    <definedName name="wrn.ALL._.SHEETS._5" hidden="1">{#N/A,#N/A,FALSE,"Adj Proj";#N/A,#N/A,FALSE,"Sheet1";#N/A,#N/A,FALSE,"LBO";#N/A,#N/A,FALSE,"LBOMER";#N/A,#N/A,FALSE,"WACC";#N/A,#N/A,FALSE,"DCF";#N/A,#N/A,FALSE,"DCFMER";#N/A,#N/A,FALSE,"Pooling";#N/A,#N/A,FALSE,"income";#N/A,#N/A,FALSE,"Offer"}</definedName>
    <definedName name="wrn.All._1" hidden="1">{"P&amp;L",#N/A,TRUE,"HC";"P&amp;L Percents",#N/A,TRUE,"P&amp;L";"M&amp;A3 P&amp;L",#N/A,TRUE,"HC";"M&amp;A3 Pipeline",#N/A,TRUE,"HC";"Franchises",#N/A,TRUE,"HC";"CF&amp;BS",#N/A,TRUE,"HC"}</definedName>
    <definedName name="wrn.All._2" hidden="1">{"P&amp;L",#N/A,TRUE,"HC";"P&amp;L Percents",#N/A,TRUE,"P&amp;L";"M&amp;A3 P&amp;L",#N/A,TRUE,"HC";"M&amp;A3 Pipeline",#N/A,TRUE,"HC";"Franchises",#N/A,TRUE,"HC";"CF&amp;BS",#N/A,TRUE,"HC"}</definedName>
    <definedName name="wrn.All._3" hidden="1">{"P&amp;L",#N/A,TRUE,"HC";"P&amp;L Percents",#N/A,TRUE,"P&amp;L";"M&amp;A3 P&amp;L",#N/A,TRUE,"HC";"M&amp;A3 Pipeline",#N/A,TRUE,"HC";"Franchises",#N/A,TRUE,"HC";"CF&amp;BS",#N/A,TRUE,"HC"}</definedName>
    <definedName name="wrn.All._4" hidden="1">{"P&amp;L",#N/A,TRUE,"HC";"P&amp;L Percents",#N/A,TRUE,"P&amp;L";"M&amp;A3 P&amp;L",#N/A,TRUE,"HC";"M&amp;A3 Pipeline",#N/A,TRUE,"HC";"Franchises",#N/A,TRUE,"HC";"CF&amp;BS",#N/A,TRUE,"HC"}</definedName>
    <definedName name="wrn.All._5" hidden="1">{"P&amp;L",#N/A,TRUE,"HC";"P&amp;L Percents",#N/A,TRUE,"P&amp;L";"M&amp;A3 P&amp;L",#N/A,TRUE,"HC";"M&amp;A3 Pipeline",#N/A,TRUE,"HC";"Franchises",#N/A,TRUE,"HC";"CF&amp;BS",#N/A,TRUE,"HC"}</definedName>
    <definedName name="wrn.All_Models." hidden="1">{#N/A,#N/A,FALSE,"Summary";#N/A,#N/A,FALSE,"Projections";#N/A,#N/A,FALSE,"Mkt Mults";#N/A,#N/A,FALSE,"DCF";#N/A,#N/A,FALSE,"Accr Dil";#N/A,#N/A,FALSE,"PIC LBO";#N/A,#N/A,FALSE,"MULT10_4";#N/A,#N/A,FALSE,"CBI LBO"}</definedName>
    <definedName name="wrn.All_Models._1" hidden="1">{#N/A,#N/A,FALSE,"Summary";#N/A,#N/A,FALSE,"Projections";#N/A,#N/A,FALSE,"Mkt Mults";#N/A,#N/A,FALSE,"DCF";#N/A,#N/A,FALSE,"Accr Dil";#N/A,#N/A,FALSE,"PIC LBO";#N/A,#N/A,FALSE,"MULT10_4";#N/A,#N/A,FALSE,"CBI LBO"}</definedName>
    <definedName name="wrn.All_Models._2" hidden="1">{#N/A,#N/A,FALSE,"Summary";#N/A,#N/A,FALSE,"Projections";#N/A,#N/A,FALSE,"Mkt Mults";#N/A,#N/A,FALSE,"DCF";#N/A,#N/A,FALSE,"Accr Dil";#N/A,#N/A,FALSE,"PIC LBO";#N/A,#N/A,FALSE,"MULT10_4";#N/A,#N/A,FALSE,"CBI LBO"}</definedName>
    <definedName name="wrn.All_Models._3" hidden="1">{#N/A,#N/A,FALSE,"Summary";#N/A,#N/A,FALSE,"Projections";#N/A,#N/A,FALSE,"Mkt Mults";#N/A,#N/A,FALSE,"DCF";#N/A,#N/A,FALSE,"Accr Dil";#N/A,#N/A,FALSE,"PIC LBO";#N/A,#N/A,FALSE,"MULT10_4";#N/A,#N/A,FALSE,"CBI LBO"}</definedName>
    <definedName name="wrn.All_Models._4" hidden="1">{#N/A,#N/A,FALSE,"Summary";#N/A,#N/A,FALSE,"Projections";#N/A,#N/A,FALSE,"Mkt Mults";#N/A,#N/A,FALSE,"DCF";#N/A,#N/A,FALSE,"Accr Dil";#N/A,#N/A,FALSE,"PIC LBO";#N/A,#N/A,FALSE,"MULT10_4";#N/A,#N/A,FALSE,"CBI LBO"}</definedName>
    <definedName name="wrn.All_Models._5" hidden="1">{#N/A,#N/A,FALSE,"Summary";#N/A,#N/A,FALSE,"Projections";#N/A,#N/A,FALSE,"Mkt Mults";#N/A,#N/A,FALSE,"DCF";#N/A,#N/A,FALSE,"Accr Dil";#N/A,#N/A,FALSE,"PIC LBO";#N/A,#N/A,FALSE,"MULT10_4";#N/A,#N/A,FALSE,"CBI LBO"}</definedName>
    <definedName name="wrn.All_Sheets." hidden="1">{#N/A,#N/A,FALSE,"Projections";#N/A,#N/A,FALSE,"Contribution_Stock";#N/A,#N/A,FALSE,"PF_Combo_Stock";#N/A,#N/A,FALSE,"Projections";#N/A,#N/A,FALSE,"Contribution_Cash";#N/A,#N/A,FALSE,"PF_Combo_Cash";#N/A,#N/A,FALSE,"IPO_Cash"}</definedName>
    <definedName name="wrn.All_Sheets._1" hidden="1">{#N/A,#N/A,FALSE,"Projections";#N/A,#N/A,FALSE,"Contribution_Stock";#N/A,#N/A,FALSE,"PF_Combo_Stock";#N/A,#N/A,FALSE,"Projections";#N/A,#N/A,FALSE,"Contribution_Cash";#N/A,#N/A,FALSE,"PF_Combo_Cash";#N/A,#N/A,FALSE,"IPO_Cash"}</definedName>
    <definedName name="wrn.All_Sheets._2" hidden="1">{#N/A,#N/A,FALSE,"Projections";#N/A,#N/A,FALSE,"Contribution_Stock";#N/A,#N/A,FALSE,"PF_Combo_Stock";#N/A,#N/A,FALSE,"Projections";#N/A,#N/A,FALSE,"Contribution_Cash";#N/A,#N/A,FALSE,"PF_Combo_Cash";#N/A,#N/A,FALSE,"IPO_Cash"}</definedName>
    <definedName name="wrn.All_Sheets._3" hidden="1">{#N/A,#N/A,FALSE,"Projections";#N/A,#N/A,FALSE,"Contribution_Stock";#N/A,#N/A,FALSE,"PF_Combo_Stock";#N/A,#N/A,FALSE,"Projections";#N/A,#N/A,FALSE,"Contribution_Cash";#N/A,#N/A,FALSE,"PF_Combo_Cash";#N/A,#N/A,FALSE,"IPO_Cash"}</definedName>
    <definedName name="wrn.All_Sheets._4" hidden="1">{#N/A,#N/A,FALSE,"Projections";#N/A,#N/A,FALSE,"Contribution_Stock";#N/A,#N/A,FALSE,"PF_Combo_Stock";#N/A,#N/A,FALSE,"Projections";#N/A,#N/A,FALSE,"Contribution_Cash";#N/A,#N/A,FALSE,"PF_Combo_Cash";#N/A,#N/A,FALSE,"IPO_Cash"}</definedName>
    <definedName name="wrn.All_Sheets._5" hidden="1">{#N/A,#N/A,FALSE,"Projections";#N/A,#N/A,FALSE,"Contribution_Stock";#N/A,#N/A,FALSE,"PF_Combo_Stock";#N/A,#N/A,FALSE,"Projections";#N/A,#N/A,FALSE,"Contribution_Cash";#N/A,#N/A,FALSE,"PF_Combo_Cash";#N/A,#N/A,FALSE,"IPO_Cash"}</definedName>
    <definedName name="wrn.all1" hidden="1">{"P&amp;L",#N/A,TRUE,"HC";"P&amp;L Percents",#N/A,TRUE,"P&amp;L";"M&amp;A3 P&amp;L",#N/A,TRUE,"HC";"M&amp;A3 Pipeline",#N/A,TRUE,"HC";"Franchises",#N/A,TRUE,"HC";"CF&amp;BS",#N/A,TRUE,"HC"}</definedName>
    <definedName name="wrn.all1_1" hidden="1">{"P&amp;L",#N/A,TRUE,"HC";"P&amp;L Percents",#N/A,TRUE,"P&amp;L";"M&amp;A3 P&amp;L",#N/A,TRUE,"HC";"M&amp;A3 Pipeline",#N/A,TRUE,"HC";"Franchises",#N/A,TRUE,"HC";"CF&amp;BS",#N/A,TRUE,"HC"}</definedName>
    <definedName name="wrn.all1_2" hidden="1">{"P&amp;L",#N/A,TRUE,"HC";"P&amp;L Percents",#N/A,TRUE,"P&amp;L";"M&amp;A3 P&amp;L",#N/A,TRUE,"HC";"M&amp;A3 Pipeline",#N/A,TRUE,"HC";"Franchises",#N/A,TRUE,"HC";"CF&amp;BS",#N/A,TRUE,"HC"}</definedName>
    <definedName name="wrn.all1_3" hidden="1">{"P&amp;L",#N/A,TRUE,"HC";"P&amp;L Percents",#N/A,TRUE,"P&amp;L";"M&amp;A3 P&amp;L",#N/A,TRUE,"HC";"M&amp;A3 Pipeline",#N/A,TRUE,"HC";"Franchises",#N/A,TRUE,"HC";"CF&amp;BS",#N/A,TRUE,"HC"}</definedName>
    <definedName name="wrn.all1_4" hidden="1">{"P&amp;L",#N/A,TRUE,"HC";"P&amp;L Percents",#N/A,TRUE,"P&amp;L";"M&amp;A3 P&amp;L",#N/A,TRUE,"HC";"M&amp;A3 Pipeline",#N/A,TRUE,"HC";"Franchises",#N/A,TRUE,"HC";"CF&amp;BS",#N/A,TRUE,"HC"}</definedName>
    <definedName name="wrn.all1_5" hidden="1">{"P&amp;L",#N/A,TRUE,"HC";"P&amp;L Percents",#N/A,TRUE,"P&amp;L";"M&amp;A3 P&amp;L",#N/A,TRUE,"HC";"M&amp;A3 Pipeline",#N/A,TRUE,"HC";"Franchises",#N/A,TRUE,"HC";"CF&amp;BS",#N/A,TRUE,"HC"}</definedName>
    <definedName name="wrn.ALLbutPREMIUM." hidden="1">{#N/A,#N/A,FALSE,"Projections";#N/A,#N/A,FALSE,"AccrDil";#N/A,#N/A,FALSE,"PurchPriMult";#N/A,#N/A,FALSE,"Mults7_13";#N/A,#N/A,FALSE,"Mkt Mults";#N/A,#N/A,FALSE,"Acq Mults";#N/A,#N/A,FALSE,"StockPrices";#N/A,#N/A,FALSE,"Prem Paid";#N/A,#N/A,FALSE,"DCF";#N/A,#N/A,FALSE,"AUTO";#N/A,#N/A,FALSE,"Relative Trading";#N/A,#N/A,FALSE,"Mkt Val";#N/A,#N/A,FALSE,"Acq Val"}</definedName>
    <definedName name="wrn.ALLbutPREMIUM._1" hidden="1">{#N/A,#N/A,FALSE,"Projections";#N/A,#N/A,FALSE,"AccrDil";#N/A,#N/A,FALSE,"PurchPriMult";#N/A,#N/A,FALSE,"Mults7_13";#N/A,#N/A,FALSE,"Mkt Mults";#N/A,#N/A,FALSE,"Acq Mults";#N/A,#N/A,FALSE,"StockPrices";#N/A,#N/A,FALSE,"Prem Paid";#N/A,#N/A,FALSE,"DCF";#N/A,#N/A,FALSE,"AUTO";#N/A,#N/A,FALSE,"Relative Trading";#N/A,#N/A,FALSE,"Mkt Val";#N/A,#N/A,FALSE,"Acq Val"}</definedName>
    <definedName name="wrn.ALLbutPREMIUM._2" hidden="1">{#N/A,#N/A,FALSE,"Projections";#N/A,#N/A,FALSE,"AccrDil";#N/A,#N/A,FALSE,"PurchPriMult";#N/A,#N/A,FALSE,"Mults7_13";#N/A,#N/A,FALSE,"Mkt Mults";#N/A,#N/A,FALSE,"Acq Mults";#N/A,#N/A,FALSE,"StockPrices";#N/A,#N/A,FALSE,"Prem Paid";#N/A,#N/A,FALSE,"DCF";#N/A,#N/A,FALSE,"AUTO";#N/A,#N/A,FALSE,"Relative Trading";#N/A,#N/A,FALSE,"Mkt Val";#N/A,#N/A,FALSE,"Acq Val"}</definedName>
    <definedName name="wrn.ALLbutPREMIUM._3" hidden="1">{#N/A,#N/A,FALSE,"Projections";#N/A,#N/A,FALSE,"AccrDil";#N/A,#N/A,FALSE,"PurchPriMult";#N/A,#N/A,FALSE,"Mults7_13";#N/A,#N/A,FALSE,"Mkt Mults";#N/A,#N/A,FALSE,"Acq Mults";#N/A,#N/A,FALSE,"StockPrices";#N/A,#N/A,FALSE,"Prem Paid";#N/A,#N/A,FALSE,"DCF";#N/A,#N/A,FALSE,"AUTO";#N/A,#N/A,FALSE,"Relative Trading";#N/A,#N/A,FALSE,"Mkt Val";#N/A,#N/A,FALSE,"Acq Val"}</definedName>
    <definedName name="wrn.ALLbutPREMIUM._4" hidden="1">{#N/A,#N/A,FALSE,"Projections";#N/A,#N/A,FALSE,"AccrDil";#N/A,#N/A,FALSE,"PurchPriMult";#N/A,#N/A,FALSE,"Mults7_13";#N/A,#N/A,FALSE,"Mkt Mults";#N/A,#N/A,FALSE,"Acq Mults";#N/A,#N/A,FALSE,"StockPrices";#N/A,#N/A,FALSE,"Prem Paid";#N/A,#N/A,FALSE,"DCF";#N/A,#N/A,FALSE,"AUTO";#N/A,#N/A,FALSE,"Relative Trading";#N/A,#N/A,FALSE,"Mkt Val";#N/A,#N/A,FALSE,"Acq Val"}</definedName>
    <definedName name="wrn.ALLbutPREMIUM._5" hidden="1">{#N/A,#N/A,FALSE,"Projections";#N/A,#N/A,FALSE,"AccrDil";#N/A,#N/A,FALSE,"PurchPriMult";#N/A,#N/A,FALSE,"Mults7_13";#N/A,#N/A,FALSE,"Mkt Mults";#N/A,#N/A,FALSE,"Acq Mults";#N/A,#N/A,FALSE,"StockPrices";#N/A,#N/A,FALSE,"Prem Paid";#N/A,#N/A,FALSE,"DCF";#N/A,#N/A,FALSE,"AUTO";#N/A,#N/A,FALSE,"Relative Trading";#N/A,#N/A,FALSE,"Mkt Val";#N/A,#N/A,FALSE,"Acq Val"}</definedName>
    <definedName name="wrn.AllModels." hidden="1">{#N/A,#N/A,FALSE,"AD_Purchase";#N/A,#N/A,FALSE,"Credit";#N/A,#N/A,FALSE,"PF Acquisition";#N/A,#N/A,FALSE,"PF Offering"}</definedName>
    <definedName name="wrn.AllModels._1" hidden="1">{#N/A,#N/A,FALSE,"AD_Purchase";#N/A,#N/A,FALSE,"Credit";#N/A,#N/A,FALSE,"PF Acquisition";#N/A,#N/A,FALSE,"PF Offering"}</definedName>
    <definedName name="wrn.AllModels._2" hidden="1">{#N/A,#N/A,FALSE,"AD_Purchase";#N/A,#N/A,FALSE,"Credit";#N/A,#N/A,FALSE,"PF Acquisition";#N/A,#N/A,FALSE,"PF Offering"}</definedName>
    <definedName name="wrn.AllModels._3" hidden="1">{#N/A,#N/A,FALSE,"AD_Purchase";#N/A,#N/A,FALSE,"Credit";#N/A,#N/A,FALSE,"PF Acquisition";#N/A,#N/A,FALSE,"PF Offering"}</definedName>
    <definedName name="wrn.AllModels._4" hidden="1">{#N/A,#N/A,FALSE,"AD_Purchase";#N/A,#N/A,FALSE,"Credit";#N/A,#N/A,FALSE,"PF Acquisition";#N/A,#N/A,FALSE,"PF Offering"}</definedName>
    <definedName name="wrn.AllModels._5" hidden="1">{#N/A,#N/A,FALSE,"AD_Purchase";#N/A,#N/A,FALSE,"Credit";#N/A,#N/A,FALSE,"PF Acquisition";#N/A,#N/A,FALSE,"PF Offering"}</definedName>
    <definedName name="wrn.Annual._.Recap." hidden="1">{"Annual Recap",#N/A,FALSE,"Annual Recap"}</definedName>
    <definedName name="wrn.Annual._.Recap._1" hidden="1">{"Annual Recap",#N/A,FALSE,"Annual Recap"}</definedName>
    <definedName name="wrn.Annual._.Recap._2" hidden="1">{"Annual Recap",#N/A,FALSE,"Annual Recap"}</definedName>
    <definedName name="wrn.Annual._.Recap._3" hidden="1">{"Annual Recap",#N/A,FALSE,"Annual Recap"}</definedName>
    <definedName name="wrn.Annual._.Recap._4" hidden="1">{"Annual Recap",#N/A,FALSE,"Annual Recap"}</definedName>
    <definedName name="wrn.Annual._.Recap._5" hidden="1">{"Annual Recap",#N/A,FALSE,"Annual Recap"}</definedName>
    <definedName name="wrn.AQUIROR._.DCF." hidden="1">{"AQUIRORDCF",#N/A,FALSE,"Merger consequences";"Acquirorassns",#N/A,FALSE,"Merger consequences"}</definedName>
    <definedName name="wrn.AQUIROR._.DCF._1" hidden="1">{"AQUIRORDCF",#N/A,FALSE,"Merger consequences";"Acquirorassns",#N/A,FALSE,"Merger consequences"}</definedName>
    <definedName name="wrn.AQUIROR._.DCF._2" hidden="1">{"AQUIRORDCF",#N/A,FALSE,"Merger consequences";"Acquirorassns",#N/A,FALSE,"Merger consequences"}</definedName>
    <definedName name="wrn.AQUIROR._.DCF._3" hidden="1">{"AQUIRORDCF",#N/A,FALSE,"Merger consequences";"Acquirorassns",#N/A,FALSE,"Merger consequences"}</definedName>
    <definedName name="wrn.AQUIROR._.DCF._4" hidden="1">{"AQUIRORDCF",#N/A,FALSE,"Merger consequences";"Acquirorassns",#N/A,FALSE,"Merger consequences"}</definedName>
    <definedName name="wrn.AQUIROR._.DCF._5" hidden="1">{"AQUIRORDCF",#N/A,FALSE,"Merger consequences";"Acquirorassns",#N/A,FALSE,"Merger consequences"}</definedName>
    <definedName name="wrn.Asia."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wrn.AUGUST." hidden="1">{"p&amp;lSUM",#N/A,FALSE,"P&amp;L";"DETAIL",#N/A,FALSE,"P&amp;L";"% revenue",#N/A,FALSE,"P&amp;L";"% growth",#N/A,FALSE,"P&amp;L";"summary",#N/A,FALSE,"Summary";"chart",#N/A,FALSE,"Summary"}</definedName>
    <definedName name="wrn.AUGUST._1" hidden="1">{"p&amp;lSUM",#N/A,FALSE,"P&amp;L";"DETAIL",#N/A,FALSE,"P&amp;L";"% revenue",#N/A,FALSE,"P&amp;L";"% growth",#N/A,FALSE,"P&amp;L";"summary",#N/A,FALSE,"Summary";"chart",#N/A,FALSE,"Summary"}</definedName>
    <definedName name="wrn.AUGUST._2" hidden="1">{"p&amp;lSUM",#N/A,FALSE,"P&amp;L";"DETAIL",#N/A,FALSE,"P&amp;L";"% revenue",#N/A,FALSE,"P&amp;L";"% growth",#N/A,FALSE,"P&amp;L";"summary",#N/A,FALSE,"Summary";"chart",#N/A,FALSE,"Summary"}</definedName>
    <definedName name="wrn.AUGUST._3" hidden="1">{"p&amp;lSUM",#N/A,FALSE,"P&amp;L";"DETAIL",#N/A,FALSE,"P&amp;L";"% revenue",#N/A,FALSE,"P&amp;L";"% growth",#N/A,FALSE,"P&amp;L";"summary",#N/A,FALSE,"Summary";"chart",#N/A,FALSE,"Summary"}</definedName>
    <definedName name="wrn.AUGUST._4" hidden="1">{"p&amp;lSUM",#N/A,FALSE,"P&amp;L";"DETAIL",#N/A,FALSE,"P&amp;L";"% revenue",#N/A,FALSE,"P&amp;L";"% growth",#N/A,FALSE,"P&amp;L";"summary",#N/A,FALSE,"Summary";"chart",#N/A,FALSE,"Summary"}</definedName>
    <definedName name="wrn.AUGUST._5" hidden="1">{"p&amp;lSUM",#N/A,FALSE,"P&amp;L";"DETAIL",#N/A,FALSE,"P&amp;L";"% revenue",#N/A,FALSE,"P&amp;L";"% growth",#N/A,FALSE,"P&amp;L";"summary",#N/A,FALSE,"Summary";"chart",#N/A,FALSE,"Summary"}</definedName>
    <definedName name="wrn.august1" hidden="1">{"p&amp;lSUM",#N/A,FALSE,"P&amp;L";"DETAIL",#N/A,FALSE,"P&amp;L";"% revenue",#N/A,FALSE,"P&amp;L";"% growth",#N/A,FALSE,"P&amp;L";"summary",#N/A,FALSE,"Summary";"chart",#N/A,FALSE,"Summary"}</definedName>
    <definedName name="wrn.august1_1" hidden="1">{"p&amp;lSUM",#N/A,FALSE,"P&amp;L";"DETAIL",#N/A,FALSE,"P&amp;L";"% revenue",#N/A,FALSE,"P&amp;L";"% growth",#N/A,FALSE,"P&amp;L";"summary",#N/A,FALSE,"Summary";"chart",#N/A,FALSE,"Summary"}</definedName>
    <definedName name="wrn.august1_2" hidden="1">{"p&amp;lSUM",#N/A,FALSE,"P&amp;L";"DETAIL",#N/A,FALSE,"P&amp;L";"% revenue",#N/A,FALSE,"P&amp;L";"% growth",#N/A,FALSE,"P&amp;L";"summary",#N/A,FALSE,"Summary";"chart",#N/A,FALSE,"Summary"}</definedName>
    <definedName name="wrn.august1_3" hidden="1">{"p&amp;lSUM",#N/A,FALSE,"P&amp;L";"DETAIL",#N/A,FALSE,"P&amp;L";"% revenue",#N/A,FALSE,"P&amp;L";"% growth",#N/A,FALSE,"P&amp;L";"summary",#N/A,FALSE,"Summary";"chart",#N/A,FALSE,"Summary"}</definedName>
    <definedName name="wrn.august1_4" hidden="1">{"p&amp;lSUM",#N/A,FALSE,"P&amp;L";"DETAIL",#N/A,FALSE,"P&amp;L";"% revenue",#N/A,FALSE,"P&amp;L";"% growth",#N/A,FALSE,"P&amp;L";"summary",#N/A,FALSE,"Summary";"chart",#N/A,FALSE,"Summary"}</definedName>
    <definedName name="wrn.august1_5" hidden="1">{"p&amp;lSUM",#N/A,FALSE,"P&amp;L";"DETAIL",#N/A,FALSE,"P&amp;L";"% revenue",#N/A,FALSE,"P&amp;L";"% growth",#N/A,FALSE,"P&amp;L";"summary",#N/A,FALSE,"Summary";"chart",#N/A,FALSE,"Summary"}</definedName>
    <definedName name="wrn.Aventis._.Analysis." hidden="1">{"P&amp;Lforaventis",#N/A,FALSE,"Franchises";"aventisP&amp;L",#N/A,FALSE,"Franchises";"inflam franchise",#N/A,FALSE,"Franchises"}</definedName>
    <definedName name="wrn.Aventis._.Analysis._1" hidden="1">{"P&amp;Lforaventis",#N/A,FALSE,"Franchises";"aventisP&amp;L",#N/A,FALSE,"Franchises";"inflam franchise",#N/A,FALSE,"Franchises"}</definedName>
    <definedName name="wrn.Aventis._.Analysis._2" hidden="1">{"P&amp;Lforaventis",#N/A,FALSE,"Franchises";"aventisP&amp;L",#N/A,FALSE,"Franchises";"inflam franchise",#N/A,FALSE,"Franchises"}</definedName>
    <definedName name="wrn.Aventis._.Analysis._3" hidden="1">{"P&amp;Lforaventis",#N/A,FALSE,"Franchises";"aventisP&amp;L",#N/A,FALSE,"Franchises";"inflam franchise",#N/A,FALSE,"Franchises"}</definedName>
    <definedName name="wrn.Aventis._.Analysis._4" hidden="1">{"P&amp;Lforaventis",#N/A,FALSE,"Franchises";"aventisP&amp;L",#N/A,FALSE,"Franchises";"inflam franchise",#N/A,FALSE,"Franchises"}</definedName>
    <definedName name="wrn.Aventis._.Analysis._5" hidden="1">{"P&amp;Lforaventis",#N/A,FALSE,"Franchises";"aventisP&amp;L",#N/A,FALSE,"Franchises";"inflam franchise",#N/A,FALSE,"Franchises"}</definedName>
    <definedName name="wrn.aventis._.analysis.1" hidden="1">{"P&amp;Lforaventis",#N/A,FALSE,"Franchises";"aventisP&amp;L",#N/A,FALSE,"Franchises";"inflam franchise",#N/A,FALSE,"Franchises"}</definedName>
    <definedName name="wrn.aventis._.analysis.1_1" hidden="1">{"P&amp;Lforaventis",#N/A,FALSE,"Franchises";"aventisP&amp;L",#N/A,FALSE,"Franchises";"inflam franchise",#N/A,FALSE,"Franchises"}</definedName>
    <definedName name="wrn.aventis._.analysis.1_2" hidden="1">{"P&amp;Lforaventis",#N/A,FALSE,"Franchises";"aventisP&amp;L",#N/A,FALSE,"Franchises";"inflam franchise",#N/A,FALSE,"Franchises"}</definedName>
    <definedName name="wrn.aventis._.analysis.1_3" hidden="1">{"P&amp;Lforaventis",#N/A,FALSE,"Franchises";"aventisP&amp;L",#N/A,FALSE,"Franchises";"inflam franchise",#N/A,FALSE,"Franchises"}</definedName>
    <definedName name="wrn.aventis._.analysis.1_4" hidden="1">{"P&amp;Lforaventis",#N/A,FALSE,"Franchises";"aventisP&amp;L",#N/A,FALSE,"Franchises";"inflam franchise",#N/A,FALSE,"Franchises"}</definedName>
    <definedName name="wrn.aventis._.analysis.1_5" hidden="1">{"P&amp;Lforaventis",#N/A,FALSE,"Franchises";"aventisP&amp;L",#N/A,FALSE,"Franchises";"inflam franchise",#N/A,FALSE,"Franchises"}</definedName>
    <definedName name="wrn.Basic._.Report." hidden="1">{#N/A,#N/A,FALSE,"New Depr Sch-150% DB";#N/A,#N/A,FALSE,"Cash Flows RLP";#N/A,#N/A,FALSE,"IRR";#N/A,#N/A,FALSE,"Proforma IS";#N/A,#N/A,FALSE,"Assumptions"}</definedName>
    <definedName name="wrn.Basic._.Report._1" hidden="1">{#N/A,#N/A,FALSE,"New Depr Sch-150% DB";#N/A,#N/A,FALSE,"Cash Flows RLP";#N/A,#N/A,FALSE,"IRR";#N/A,#N/A,FALSE,"Proforma IS";#N/A,#N/A,FALSE,"Assumptions"}</definedName>
    <definedName name="wrn.Basic._.Report._2" hidden="1">{#N/A,#N/A,FALSE,"New Depr Sch-150% DB";#N/A,#N/A,FALSE,"Cash Flows RLP";#N/A,#N/A,FALSE,"IRR";#N/A,#N/A,FALSE,"Proforma IS";#N/A,#N/A,FALSE,"Assumptions"}</definedName>
    <definedName name="wrn.Basic._.Report._3" hidden="1">{#N/A,#N/A,FALSE,"New Depr Sch-150% DB";#N/A,#N/A,FALSE,"Cash Flows RLP";#N/A,#N/A,FALSE,"IRR";#N/A,#N/A,FALSE,"Proforma IS";#N/A,#N/A,FALSE,"Assumptions"}</definedName>
    <definedName name="wrn.Basic._.Report._4" hidden="1">{#N/A,#N/A,FALSE,"New Depr Sch-150% DB";#N/A,#N/A,FALSE,"Cash Flows RLP";#N/A,#N/A,FALSE,"IRR";#N/A,#N/A,FALSE,"Proforma IS";#N/A,#N/A,FALSE,"Assumptions"}</definedName>
    <definedName name="wrn.Basic._.Report._5" hidden="1">{#N/A,#N/A,FALSE,"New Depr Sch-150% DB";#N/A,#N/A,FALSE,"Cash Flows RLP";#N/A,#N/A,FALSE,"IRR";#N/A,#N/A,FALSE,"Proforma IS";#N/A,#N/A,FALSE,"Assumptions"}</definedName>
    <definedName name="wrn.basics." hidden="1">{#N/A,#N/A,FALSE,"TSUM";#N/A,#N/A,FALSE,"shares";#N/A,#N/A,FALSE,"earnout";#N/A,#N/A,FALSE,"Heaty";#N/A,#N/A,FALSE,"self-tend";#N/A,#N/A,FALSE,"self-sum"}</definedName>
    <definedName name="wrn.basics._1" hidden="1">{#N/A,#N/A,FALSE,"TSUM";#N/A,#N/A,FALSE,"shares";#N/A,#N/A,FALSE,"earnout";#N/A,#N/A,FALSE,"Heaty";#N/A,#N/A,FALSE,"self-tend";#N/A,#N/A,FALSE,"self-sum"}</definedName>
    <definedName name="wrn.basics._2" hidden="1">{#N/A,#N/A,FALSE,"TSUM";#N/A,#N/A,FALSE,"shares";#N/A,#N/A,FALSE,"earnout";#N/A,#N/A,FALSE,"Heaty";#N/A,#N/A,FALSE,"self-tend";#N/A,#N/A,FALSE,"self-sum"}</definedName>
    <definedName name="wrn.basics._3" hidden="1">{#N/A,#N/A,FALSE,"TSUM";#N/A,#N/A,FALSE,"shares";#N/A,#N/A,FALSE,"earnout";#N/A,#N/A,FALSE,"Heaty";#N/A,#N/A,FALSE,"self-tend";#N/A,#N/A,FALSE,"self-sum"}</definedName>
    <definedName name="wrn.basics._4" hidden="1">{#N/A,#N/A,FALSE,"TSUM";#N/A,#N/A,FALSE,"shares";#N/A,#N/A,FALSE,"earnout";#N/A,#N/A,FALSE,"Heaty";#N/A,#N/A,FALSE,"self-tend";#N/A,#N/A,FALSE,"self-sum"}</definedName>
    <definedName name="wrn.basics._5" hidden="1">{#N/A,#N/A,FALSE,"TSUM";#N/A,#N/A,FALSE,"shares";#N/A,#N/A,FALSE,"earnout";#N/A,#N/A,FALSE,"Heaty";#N/A,#N/A,FALSE,"self-tend";#N/A,#N/A,FALSE,"self-sum"}</definedName>
    <definedName name="wrn.Board._.Reports." hidden="1">{#N/A,#N/A,FALSE,"M1s Board";#N/A,#N/A,FALSE,"M3 Board";#N/A,#N/A,FALSE,"M6 Board";#N/A,#N/A,FALSE,"M7";#N/A,#N/A,FALSE,"M7B";#N/A,#N/A,FALSE,"M8";#N/A,#N/A,FALSE,"M8A Board";#N/A,#N/A,FALSE,"AF1 Board"}</definedName>
    <definedName name="wrn.BSAnnualModel." hidden="1">{"BSAnnualModel",#N/A,FALSE,"BS"}</definedName>
    <definedName name="wrn.BSAnnualModel._1" hidden="1">{"BSAnnualModel",#N/A,FALSE,"BS"}</definedName>
    <definedName name="wrn.BSAnnualModel._2" hidden="1">{"BSAnnualModel",#N/A,FALSE,"BS"}</definedName>
    <definedName name="wrn.BSAnnualModel._3" hidden="1">{"BSAnnualModel",#N/A,FALSE,"BS"}</definedName>
    <definedName name="wrn.BSAnnualModel._4" hidden="1">{"BSAnnualModel",#N/A,FALSE,"BS"}</definedName>
    <definedName name="wrn.BSAnnualModel._5" hidden="1">{"BSAnnualModel",#N/A,FALSE,"BS"}</definedName>
    <definedName name="wrn.bullshit1." hidden="1">{#N/A,#N/A,FALSE,"Sheet1";#N/A,#N/A,FALSE,"Summary";#N/A,#N/A,FALSE,"proj1";#N/A,#N/A,FALSE,"proj2"}</definedName>
    <definedName name="wrn.bullshit1._1" hidden="1">{#N/A,#N/A,FALSE,"Sheet1";#N/A,#N/A,FALSE,"Summary";#N/A,#N/A,FALSE,"proj1";#N/A,#N/A,FALSE,"proj2"}</definedName>
    <definedName name="wrn.bullshit1._2" hidden="1">{#N/A,#N/A,FALSE,"Sheet1";#N/A,#N/A,FALSE,"Summary";#N/A,#N/A,FALSE,"proj1";#N/A,#N/A,FALSE,"proj2"}</definedName>
    <definedName name="wrn.bullshit1._3" hidden="1">{#N/A,#N/A,FALSE,"Sheet1";#N/A,#N/A,FALSE,"Summary";#N/A,#N/A,FALSE,"proj1";#N/A,#N/A,FALSE,"proj2"}</definedName>
    <definedName name="wrn.bullshit1._4" hidden="1">{#N/A,#N/A,FALSE,"Sheet1";#N/A,#N/A,FALSE,"Summary";#N/A,#N/A,FALSE,"proj1";#N/A,#N/A,FALSE,"proj2"}</definedName>
    <definedName name="wrn.bullshit1._5" hidden="1">{#N/A,#N/A,FALSE,"Sheet1";#N/A,#N/A,FALSE,"Summary";#N/A,#N/A,FALSE,"proj1";#N/A,#N/A,FALSE,"proj2"}</definedName>
    <definedName name="wrn.c" hidden="1">{"p&amp;lSUM",#N/A,FALSE,"P&amp;L";"DETAIL",#N/A,FALSE,"P&amp;L";"% revenue",#N/A,FALSE,"P&amp;L";"% growth",#N/A,FALSE,"P&amp;L";"summary",#N/A,FALSE,"Summary";"chart",#N/A,FALSE,"Summary"}</definedName>
    <definedName name="wrn.c_1" hidden="1">{"p&amp;lSUM",#N/A,FALSE,"P&amp;L";"DETAIL",#N/A,FALSE,"P&amp;L";"% revenue",#N/A,FALSE,"P&amp;L";"% growth",#N/A,FALSE,"P&amp;L";"summary",#N/A,FALSE,"Summary";"chart",#N/A,FALSE,"Summary"}</definedName>
    <definedName name="wrn.c_2" hidden="1">{"p&amp;lSUM",#N/A,FALSE,"P&amp;L";"DETAIL",#N/A,FALSE,"P&amp;L";"% revenue",#N/A,FALSE,"P&amp;L";"% growth",#N/A,FALSE,"P&amp;L";"summary",#N/A,FALSE,"Summary";"chart",#N/A,FALSE,"Summary"}</definedName>
    <definedName name="wrn.c_3" hidden="1">{"p&amp;lSUM",#N/A,FALSE,"P&amp;L";"DETAIL",#N/A,FALSE,"P&amp;L";"% revenue",#N/A,FALSE,"P&amp;L";"% growth",#N/A,FALSE,"P&amp;L";"summary",#N/A,FALSE,"Summary";"chart",#N/A,FALSE,"Summary"}</definedName>
    <definedName name="wrn.c_4" hidden="1">{"p&amp;lSUM",#N/A,FALSE,"P&amp;L";"DETAIL",#N/A,FALSE,"P&amp;L";"% revenue",#N/A,FALSE,"P&amp;L";"% growth",#N/A,FALSE,"P&amp;L";"summary",#N/A,FALSE,"Summary";"chart",#N/A,FALSE,"Summary"}</definedName>
    <definedName name="wrn.c_5" hidden="1">{"p&amp;lSUM",#N/A,FALSE,"P&amp;L";"DETAIL",#N/A,FALSE,"P&amp;L";"% revenue",#N/A,FALSE,"P&amp;L";"% growth",#N/A,FALSE,"P&amp;L";"summary",#N/A,FALSE,"Summary";"chart",#N/A,FALSE,"Summary"}</definedName>
    <definedName name="wrn.CFSModel." hidden="1">{"CFSModel",#N/A,FALSE,"CFS"}</definedName>
    <definedName name="wrn.CFSModel._1" hidden="1">{"CFSModel",#N/A,FALSE,"CFS"}</definedName>
    <definedName name="wrn.CFSModel._2" hidden="1">{"CFSModel",#N/A,FALSE,"CFS"}</definedName>
    <definedName name="wrn.CFSModel._3" hidden="1">{"CFSModel",#N/A,FALSE,"CFS"}</definedName>
    <definedName name="wrn.CFSModel._4" hidden="1">{"CFSModel",#N/A,FALSE,"CFS"}</definedName>
    <definedName name="wrn.CFSModel._5" hidden="1">{"CFSModel",#N/A,FALSE,"CFS"}</definedName>
    <definedName name="wrn.Charts." hidden="1">{"Revenue chart",#N/A,FALSE,"Charts";"ExpenseChart",#N/A,FALSE,"Charts";"Netincomechart",#N/A,FALSE,"Charts"}</definedName>
    <definedName name="wrn.Charts._1" hidden="1">{"Revenue chart",#N/A,FALSE,"Charts";"ExpenseChart",#N/A,FALSE,"Charts";"Netincomechart",#N/A,FALSE,"Charts"}</definedName>
    <definedName name="wrn.Charts._2" hidden="1">{"Revenue chart",#N/A,FALSE,"Charts";"ExpenseChart",#N/A,FALSE,"Charts";"Netincomechart",#N/A,FALSE,"Charts"}</definedName>
    <definedName name="wrn.Charts._3" hidden="1">{"Revenue chart",#N/A,FALSE,"Charts";"ExpenseChart",#N/A,FALSE,"Charts";"Netincomechart",#N/A,FALSE,"Charts"}</definedName>
    <definedName name="wrn.Charts._4" hidden="1">{"Revenue chart",#N/A,FALSE,"Charts";"ExpenseChart",#N/A,FALSE,"Charts";"Netincomechart",#N/A,FALSE,"Charts"}</definedName>
    <definedName name="wrn.Charts._5" hidden="1">{"Revenue chart",#N/A,FALSE,"Charts";"ExpenseChart",#N/A,FALSE,"Charts";"Netincomechart",#N/A,FALSE,"Charts"}</definedName>
    <definedName name="wrn.COMBINED." hidden="1">{#N/A,#N/A,FALSE,"INPUTS";#N/A,#N/A,FALSE,"PROFORMA BSHEET";#N/A,#N/A,FALSE,"COMBINED";#N/A,#N/A,FALSE,"HIGH YIELD";#N/A,#N/A,FALSE,"COMB_GRAPHS"}</definedName>
    <definedName name="wrn.COMBINED._1" hidden="1">{#N/A,#N/A,FALSE,"INPUTS";#N/A,#N/A,FALSE,"PROFORMA BSHEET";#N/A,#N/A,FALSE,"COMBINED";#N/A,#N/A,FALSE,"HIGH YIELD";#N/A,#N/A,FALSE,"COMB_GRAPHS"}</definedName>
    <definedName name="wrn.COMBINED._2" hidden="1">{#N/A,#N/A,FALSE,"INPUTS";#N/A,#N/A,FALSE,"PROFORMA BSHEET";#N/A,#N/A,FALSE,"COMBINED";#N/A,#N/A,FALSE,"HIGH YIELD";#N/A,#N/A,FALSE,"COMB_GRAPHS"}</definedName>
    <definedName name="wrn.COMBINED._3" hidden="1">{#N/A,#N/A,FALSE,"INPUTS";#N/A,#N/A,FALSE,"PROFORMA BSHEET";#N/A,#N/A,FALSE,"COMBINED";#N/A,#N/A,FALSE,"HIGH YIELD";#N/A,#N/A,FALSE,"COMB_GRAPHS"}</definedName>
    <definedName name="wrn.COMBINED._4" hidden="1">{#N/A,#N/A,FALSE,"INPUTS";#N/A,#N/A,FALSE,"PROFORMA BSHEET";#N/A,#N/A,FALSE,"COMBINED";#N/A,#N/A,FALSE,"HIGH YIELD";#N/A,#N/A,FALSE,"COMB_GRAPHS"}</definedName>
    <definedName name="wrn.COMBINED._5" hidden="1">{#N/A,#N/A,FALSE,"INPUTS";#N/A,#N/A,FALSE,"PROFORMA BSHEET";#N/A,#N/A,FALSE,"COMBINED";#N/A,#N/A,FALSE,"HIGH YIELD";#N/A,#N/A,FALSE,"COMB_GRAPHS"}</definedName>
    <definedName name="wrn.compco." hidden="1">{"mult96",#N/A,FALSE,"PETCOMP";"est96",#N/A,FALSE,"PETCOMP";"mult95",#N/A,FALSE,"PETCOMP";"est95",#N/A,FALSE,"PETCOMP";"multltm",#N/A,FALSE,"PETCOMP";"resultltm",#N/A,FALSE,"PETCOMP"}</definedName>
    <definedName name="wrn.compco._1" hidden="1">{"mult96",#N/A,FALSE,"PETCOMP";"est96",#N/A,FALSE,"PETCOMP";"mult95",#N/A,FALSE,"PETCOMP";"est95",#N/A,FALSE,"PETCOMP";"multltm",#N/A,FALSE,"PETCOMP";"resultltm",#N/A,FALSE,"PETCOMP"}</definedName>
    <definedName name="wrn.compco._2" hidden="1">{"mult96",#N/A,FALSE,"PETCOMP";"est96",#N/A,FALSE,"PETCOMP";"mult95",#N/A,FALSE,"PETCOMP";"est95",#N/A,FALSE,"PETCOMP";"multltm",#N/A,FALSE,"PETCOMP";"resultltm",#N/A,FALSE,"PETCOMP"}</definedName>
    <definedName name="wrn.compco._3" hidden="1">{"mult96",#N/A,FALSE,"PETCOMP";"est96",#N/A,FALSE,"PETCOMP";"mult95",#N/A,FALSE,"PETCOMP";"est95",#N/A,FALSE,"PETCOMP";"multltm",#N/A,FALSE,"PETCOMP";"resultltm",#N/A,FALSE,"PETCOMP"}</definedName>
    <definedName name="wrn.compco._4" hidden="1">{"mult96",#N/A,FALSE,"PETCOMP";"est96",#N/A,FALSE,"PETCOMP";"mult95",#N/A,FALSE,"PETCOMP";"est95",#N/A,FALSE,"PETCOMP";"multltm",#N/A,FALSE,"PETCOMP";"resultltm",#N/A,FALSE,"PETCOMP"}</definedName>
    <definedName name="wrn.compco._5" hidden="1">{"mult96",#N/A,FALSE,"PETCOMP";"est96",#N/A,FALSE,"PETCOMP";"mult95",#N/A,FALSE,"PETCOMP";"est95",#N/A,FALSE,"PETCOMP";"multltm",#N/A,FALSE,"PETCOMP";"resultltm",#N/A,FALSE,"PETCOMP"}</definedName>
    <definedName name="wrn.Complete._.Report." hidden="1">{#N/A,#N/A,FALSE,"Assumptions";#N/A,#N/A,FALSE,"Proforma IS";#N/A,#N/A,FALSE,"Cash Flows RLP";#N/A,#N/A,FALSE,"IRR";#N/A,#N/A,FALSE,"New Depr Sch-150% DB";#N/A,#N/A,FALSE,"Comments"}</definedName>
    <definedName name="wrn.Complete._.Report._1" hidden="1">{#N/A,#N/A,FALSE,"Assumptions";#N/A,#N/A,FALSE,"Proforma IS";#N/A,#N/A,FALSE,"Cash Flows RLP";#N/A,#N/A,FALSE,"IRR";#N/A,#N/A,FALSE,"New Depr Sch-150% DB";#N/A,#N/A,FALSE,"Comments"}</definedName>
    <definedName name="wrn.Complete._.Report._2" hidden="1">{#N/A,#N/A,FALSE,"Assumptions";#N/A,#N/A,FALSE,"Proforma IS";#N/A,#N/A,FALSE,"Cash Flows RLP";#N/A,#N/A,FALSE,"IRR";#N/A,#N/A,FALSE,"New Depr Sch-150% DB";#N/A,#N/A,FALSE,"Comments"}</definedName>
    <definedName name="wrn.Complete._.Report._3" hidden="1">{#N/A,#N/A,FALSE,"Assumptions";#N/A,#N/A,FALSE,"Proforma IS";#N/A,#N/A,FALSE,"Cash Flows RLP";#N/A,#N/A,FALSE,"IRR";#N/A,#N/A,FALSE,"New Depr Sch-150% DB";#N/A,#N/A,FALSE,"Comments"}</definedName>
    <definedName name="wrn.Complete._.Report._4" hidden="1">{#N/A,#N/A,FALSE,"Assumptions";#N/A,#N/A,FALSE,"Proforma IS";#N/A,#N/A,FALSE,"Cash Flows RLP";#N/A,#N/A,FALSE,"IRR";#N/A,#N/A,FALSE,"New Depr Sch-150% DB";#N/A,#N/A,FALSE,"Comments"}</definedName>
    <definedName name="wrn.Complete._.Report._5" hidden="1">{#N/A,#N/A,FALSE,"Assumptions";#N/A,#N/A,FALSE,"Proforma IS";#N/A,#N/A,FALSE,"Cash Flows RLP";#N/A,#N/A,FALSE,"IRR";#N/A,#N/A,FALSE,"New Depr Sch-150% DB";#N/A,#N/A,FALSE,"Comments"}</definedName>
    <definedName name="wrn.contribution." hidden="1">{#N/A,#N/A,FALSE,"Contribution Analysis"}</definedName>
    <definedName name="wrn.contributory._.asset._.charges." hidden="1">{"contributory1",#N/A,FALSE,"Contributory Assets Detail";"contributory2",#N/A,FALSE,"Contributory Assets Detail"}</definedName>
    <definedName name="wrn.contributory._.asset._.charges._1" hidden="1">{"contributory1",#N/A,FALSE,"Contributory Assets Detail";"contributory2",#N/A,FALSE,"Contributory Assets Detail"}</definedName>
    <definedName name="wrn.contributory._.asset._.charges._2" hidden="1">{"contributory1",#N/A,FALSE,"Contributory Assets Detail";"contributory2",#N/A,FALSE,"Contributory Assets Detail"}</definedName>
    <definedName name="wrn.contributory._.asset._.charges._3" hidden="1">{"contributory1",#N/A,FALSE,"Contributory Assets Detail";"contributory2",#N/A,FALSE,"Contributory Assets Detail"}</definedName>
    <definedName name="wrn.contributory._.asset._.charges._4" hidden="1">{"contributory1",#N/A,FALSE,"Contributory Assets Detail";"contributory2",#N/A,FALSE,"Contributory Assets Detail"}</definedName>
    <definedName name="wrn.contributory._.asset._.charges._5" hidden="1">{"contributory1",#N/A,FALSE,"Contributory Assets Detail";"contributory2",#N/A,FALSE,"Contributory Assets Detail"}</definedName>
    <definedName name="wrn.cotop." hidden="1">{"ReportTop",#N/A,FALSE,"report top"}</definedName>
    <definedName name="wrn.cotop._1" hidden="1">{"ReportTop",#N/A,FALSE,"report top"}</definedName>
    <definedName name="wrn.cotop._2" hidden="1">{"ReportTop",#N/A,FALSE,"report top"}</definedName>
    <definedName name="wrn.cotop._3" hidden="1">{"ReportTop",#N/A,FALSE,"report top"}</definedName>
    <definedName name="wrn.cotop._4" hidden="1">{"ReportTop",#N/A,FALSE,"report top"}</definedName>
    <definedName name="wrn.cotop._5" hidden="1">{"ReportTop",#N/A,FALSE,"report top"}</definedName>
    <definedName name="wrn.Cover." hidden="1">{"coverall",#N/A,FALSE,"Definitions";"cover1",#N/A,FALSE,"Definitions";"cover2",#N/A,FALSE,"Definitions";"cover3",#N/A,FALSE,"Definitions";"cover4",#N/A,FALSE,"Definitions";"cover5",#N/A,FALSE,"Definitions";"blank",#N/A,FALSE,"Definitions"}</definedName>
    <definedName name="wrn.crom._.4cast." hidden="1">{#N/A,#N/A,TRUE,"TOTAL Roll-up";#N/A,#N/A,TRUE,"Launch timing assumptions"}</definedName>
    <definedName name="wrn.crom._.4cast._1" hidden="1">{#N/A,#N/A,TRUE,"TOTAL Roll-up";#N/A,#N/A,TRUE,"Launch timing assumptions"}</definedName>
    <definedName name="wrn.crom._.4cast._2" hidden="1">{#N/A,#N/A,TRUE,"TOTAL Roll-up";#N/A,#N/A,TRUE,"Launch timing assumptions"}</definedName>
    <definedName name="wrn.crom._.4cast._3" hidden="1">{#N/A,#N/A,TRUE,"TOTAL Roll-up";#N/A,#N/A,TRUE,"Launch timing assumptions"}</definedName>
    <definedName name="wrn.crom._.4cast._4" hidden="1">{#N/A,#N/A,TRUE,"TOTAL Roll-up";#N/A,#N/A,TRUE,"Launch timing assumptions"}</definedName>
    <definedName name="wrn.crom._.4cast._5" hidden="1">{#N/A,#N/A,TRUE,"TOTAL Roll-up";#N/A,#N/A,TRUE,"Launch timing assumptions"}</definedName>
    <definedName name="wrn.croma._.forecast." hidden="1">{#N/A,#N/A,TRUE,"TOTAL Roll-up";#N/A,#N/A,TRUE,"Launch timing assumptions"}</definedName>
    <definedName name="wrn.croma._.forecast._1" hidden="1">{#N/A,#N/A,TRUE,"TOTAL Roll-up";#N/A,#N/A,TRUE,"Launch timing assumptions"}</definedName>
    <definedName name="wrn.croma._.forecast._2" hidden="1">{#N/A,#N/A,TRUE,"TOTAL Roll-up";#N/A,#N/A,TRUE,"Launch timing assumptions"}</definedName>
    <definedName name="wrn.croma._.forecast._3" hidden="1">{#N/A,#N/A,TRUE,"TOTAL Roll-up";#N/A,#N/A,TRUE,"Launch timing assumptions"}</definedName>
    <definedName name="wrn.croma._.forecast._4" hidden="1">{#N/A,#N/A,TRUE,"TOTAL Roll-up";#N/A,#N/A,TRUE,"Launch timing assumptions"}</definedName>
    <definedName name="wrn.croma._.forecast._5" hidden="1">{#N/A,#N/A,TRUE,"TOTAL Roll-up";#N/A,#N/A,TRUE,"Launch timing assumptions"}</definedName>
    <definedName name="wrn.csc." hidden="1">{"orixcsc",#N/A,FALSE,"ORIX CSC";"orixcsc2",#N/A,FALSE,"ORIX CSC"}</definedName>
    <definedName name="wrn.csc2." hidden="1">{#N/A,#N/A,FALSE,"ORIX CSC"}</definedName>
    <definedName name="wrn.CUTS." hidden="1">{"REVENUE1",#N/A,FALSE,"REVPIVOT";"EXP1",#N/A,FALSE,"REVPIVOT";"EXP2",#N/A,FALSE,"REVPIVOT";"EXP4",#N/A,FALSE,"REVPIVOT";"EXP5",#N/A,FALSE,"REVPIVOT";"PIPELINE1",#N/A,FALSE,"REVPIVOT";"PIPELINE3",#N/A,FALSE,"REVPIVOT";"PIPELINE4",#N/A,FALSE,"REVPIVOT";"hc1",#N/A,FALSE,"REVPIVOT";"hc2",#N/A,FALSE,"REVPIVOT";"HC3",#N/A,FALSE,"REVPIVOT"}</definedName>
    <definedName name="wrn.CUTS._1" hidden="1">{"REVENUE1",#N/A,FALSE,"REVPIVOT";"EXP1",#N/A,FALSE,"REVPIVOT";"EXP2",#N/A,FALSE,"REVPIVOT";"EXP4",#N/A,FALSE,"REVPIVOT";"EXP5",#N/A,FALSE,"REVPIVOT";"PIPELINE1",#N/A,FALSE,"REVPIVOT";"PIPELINE3",#N/A,FALSE,"REVPIVOT";"PIPELINE4",#N/A,FALSE,"REVPIVOT";"hc1",#N/A,FALSE,"REVPIVOT";"hc2",#N/A,FALSE,"REVPIVOT";"HC3",#N/A,FALSE,"REVPIVOT"}</definedName>
    <definedName name="wrn.CUTS._2" hidden="1">{"REVENUE1",#N/A,FALSE,"REVPIVOT";"EXP1",#N/A,FALSE,"REVPIVOT";"EXP2",#N/A,FALSE,"REVPIVOT";"EXP4",#N/A,FALSE,"REVPIVOT";"EXP5",#N/A,FALSE,"REVPIVOT";"PIPELINE1",#N/A,FALSE,"REVPIVOT";"PIPELINE3",#N/A,FALSE,"REVPIVOT";"PIPELINE4",#N/A,FALSE,"REVPIVOT";"hc1",#N/A,FALSE,"REVPIVOT";"hc2",#N/A,FALSE,"REVPIVOT";"HC3",#N/A,FALSE,"REVPIVOT"}</definedName>
    <definedName name="wrn.CUTS._3" hidden="1">{"REVENUE1",#N/A,FALSE,"REVPIVOT";"EXP1",#N/A,FALSE,"REVPIVOT";"EXP2",#N/A,FALSE,"REVPIVOT";"EXP4",#N/A,FALSE,"REVPIVOT";"EXP5",#N/A,FALSE,"REVPIVOT";"PIPELINE1",#N/A,FALSE,"REVPIVOT";"PIPELINE3",#N/A,FALSE,"REVPIVOT";"PIPELINE4",#N/A,FALSE,"REVPIVOT";"hc1",#N/A,FALSE,"REVPIVOT";"hc2",#N/A,FALSE,"REVPIVOT";"HC3",#N/A,FALSE,"REVPIVOT"}</definedName>
    <definedName name="wrn.CUTS._4" hidden="1">{"REVENUE1",#N/A,FALSE,"REVPIVOT";"EXP1",#N/A,FALSE,"REVPIVOT";"EXP2",#N/A,FALSE,"REVPIVOT";"EXP4",#N/A,FALSE,"REVPIVOT";"EXP5",#N/A,FALSE,"REVPIVOT";"PIPELINE1",#N/A,FALSE,"REVPIVOT";"PIPELINE3",#N/A,FALSE,"REVPIVOT";"PIPELINE4",#N/A,FALSE,"REVPIVOT";"hc1",#N/A,FALSE,"REVPIVOT";"hc2",#N/A,FALSE,"REVPIVOT";"HC3",#N/A,FALSE,"REVPIVOT"}</definedName>
    <definedName name="wrn.CUTS._5" hidden="1">{"REVENUE1",#N/A,FALSE,"REVPIVOT";"EXP1",#N/A,FALSE,"REVPIVOT";"EXP2",#N/A,FALSE,"REVPIVOT";"EXP4",#N/A,FALSE,"REVPIVOT";"EXP5",#N/A,FALSE,"REVPIVOT";"PIPELINE1",#N/A,FALSE,"REVPIVOT";"PIPELINE3",#N/A,FALSE,"REVPIVOT";"PIPELINE4",#N/A,FALSE,"REVPIVOT";"hc1",#N/A,FALSE,"REVPIVOT";"hc2",#N/A,FALSE,"REVPIVOT";"HC3",#N/A,FALSE,"REVPIVOT"}</definedName>
    <definedName name="wrn.DCF." hidden="1">{"DCF1",#N/A,FALSE,"SIERRA DCF";"MATRIX1",#N/A,FALSE,"SIERRA DCF"}</definedName>
    <definedName name="wrn.dcf._1" hidden="1">{#N/A,"A",FALSE,"DCF"}</definedName>
    <definedName name="wrn.dcf._2" hidden="1">{#N/A,"A",FALSE,"DCF"}</definedName>
    <definedName name="wrn.dcf._3" hidden="1">{#N/A,"A",FALSE,"DCF"}</definedName>
    <definedName name="wrn.dcf._4" hidden="1">{#N/A,"A",FALSE,"DCF"}</definedName>
    <definedName name="wrn.dcf._5" hidden="1">{#N/A,"A",FALSE,"DCF"}</definedName>
    <definedName name="wrn.DCF_Terminal_Value_qchm." hidden="1">{"qchm_dcf",#N/A,FALSE,"QCHMDCF2";"qchm_terminal",#N/A,FALSE,"QCHMDCF2"}</definedName>
    <definedName name="wrn.DCF_Terminal_Value_qchm._1" hidden="1">{"qchm_dcf",#N/A,FALSE,"QCHMDCF2";"qchm_terminal",#N/A,FALSE,"QCHMDCF2"}</definedName>
    <definedName name="wrn.DCF_Terminal_Value_qchm._2" hidden="1">{"qchm_dcf",#N/A,FALSE,"QCHMDCF2";"qchm_terminal",#N/A,FALSE,"QCHMDCF2"}</definedName>
    <definedName name="wrn.DCF_Terminal_Value_qchm._3" hidden="1">{"qchm_dcf",#N/A,FALSE,"QCHMDCF2";"qchm_terminal",#N/A,FALSE,"QCHMDCF2"}</definedName>
    <definedName name="wrn.DCF_Terminal_Value_qchm._4" hidden="1">{"qchm_dcf",#N/A,FALSE,"QCHMDCF2";"qchm_terminal",#N/A,FALSE,"QCHMDCF2"}</definedName>
    <definedName name="wrn.DCF_Terminal_Value_qchm._5" hidden="1">{"qchm_dcf",#N/A,FALSE,"QCHMDCF2";"qchm_terminal",#N/A,FALSE,"QCHMDCF2"}</definedName>
    <definedName name="wrn.dcf2" hidden="1">{"mgmt forecast",#N/A,FALSE,"Mgmt Forecast";"dcf table",#N/A,FALSE,"Mgmt Forecast";"sensitivity",#N/A,FALSE,"Mgmt Forecast";"table inputs",#N/A,FALSE,"Mgmt Forecast";"calculations",#N/A,FALSE,"Mgmt Forecast"}</definedName>
    <definedName name="wrn.Delchamps." hidden="1">{"Operating Data",#N/A,TRUE,"Sheet1";"Valuation Matrix",#N/A,TRUE,"Sheet1";"Sales Analysis",#N/A,TRUE,"Sheet1";"Closed Remodelled New",#N/A,TRUE,"Sheet1";"Competitive and FSP",#N/A,TRUE,"Sheet1";"Working Capital and Capex",#N/A,TRUE,"Sheet1";"depreciation",#N/A,TRUE,"Sheet1"}</definedName>
    <definedName name="wrn.documentation." hidden="1">{"documentation1",#N/A,FALSE,"Documentation";"documentation2",#N/A,FALSE,"Documentation"}</definedName>
    <definedName name="wrn.documentation._1" hidden="1">{"documentation1",#N/A,FALSE,"Documentation";"documentation2",#N/A,FALSE,"Documentation"}</definedName>
    <definedName name="wrn.documentation._2" hidden="1">{"documentation1",#N/A,FALSE,"Documentation";"documentation2",#N/A,FALSE,"Documentation"}</definedName>
    <definedName name="wrn.documentation._3" hidden="1">{"documentation1",#N/A,FALSE,"Documentation";"documentation2",#N/A,FALSE,"Documentation"}</definedName>
    <definedName name="wrn.documentation._4" hidden="1">{"documentation1",#N/A,FALSE,"Documentation";"documentation2",#N/A,FALSE,"Documentation"}</definedName>
    <definedName name="wrn.documentation._5" hidden="1">{"documentation1",#N/A,FALSE,"Documentation";"documentation2",#N/A,FALSE,"Documentation"}</definedName>
    <definedName name="wrn.EAC._.Reports." hidden="1">{#N/A,#N/A,FALSE,"SUMMARY";#N/A,#N/A,FALSE,"EAC96PLA";#N/A,#N/A,FALSE,"EAC96EXT";#N/A,#N/A,FALSE,"FINSUM";#N/A,#N/A,FALSE,"1996PL";#N/A,#N/A,FALSE,"RISKOP3rd";#N/A,#N/A,FALSE,"RISKTOTAL";#N/A,#N/A,FALSE,"STAFFING";#N/A,#N/A,FALSE,"Balsht"}</definedName>
    <definedName name="wrn.EAC._.Reports._1" hidden="1">{#N/A,#N/A,FALSE,"SUMMARY";#N/A,#N/A,FALSE,"EAC96PLA";#N/A,#N/A,FALSE,"EAC96EXT";#N/A,#N/A,FALSE,"FINSUM";#N/A,#N/A,FALSE,"1996PL";#N/A,#N/A,FALSE,"RISKOP3rd";#N/A,#N/A,FALSE,"RISKTOTAL";#N/A,#N/A,FALSE,"STAFFING";#N/A,#N/A,FALSE,"Balsht"}</definedName>
    <definedName name="wrn.EAC._.Reports._2" hidden="1">{#N/A,#N/A,FALSE,"SUMMARY";#N/A,#N/A,FALSE,"EAC96PLA";#N/A,#N/A,FALSE,"EAC96EXT";#N/A,#N/A,FALSE,"FINSUM";#N/A,#N/A,FALSE,"1996PL";#N/A,#N/A,FALSE,"RISKOP3rd";#N/A,#N/A,FALSE,"RISKTOTAL";#N/A,#N/A,FALSE,"STAFFING";#N/A,#N/A,FALSE,"Balsht"}</definedName>
    <definedName name="wrn.EAC._.Reports._3" hidden="1">{#N/A,#N/A,FALSE,"SUMMARY";#N/A,#N/A,FALSE,"EAC96PLA";#N/A,#N/A,FALSE,"EAC96EXT";#N/A,#N/A,FALSE,"FINSUM";#N/A,#N/A,FALSE,"1996PL";#N/A,#N/A,FALSE,"RISKOP3rd";#N/A,#N/A,FALSE,"RISKTOTAL";#N/A,#N/A,FALSE,"STAFFING";#N/A,#N/A,FALSE,"Balsht"}</definedName>
    <definedName name="wrn.EAC._.Reports._4" hidden="1">{#N/A,#N/A,FALSE,"SUMMARY";#N/A,#N/A,FALSE,"EAC96PLA";#N/A,#N/A,FALSE,"EAC96EXT";#N/A,#N/A,FALSE,"FINSUM";#N/A,#N/A,FALSE,"1996PL";#N/A,#N/A,FALSE,"RISKOP3rd";#N/A,#N/A,FALSE,"RISKTOTAL";#N/A,#N/A,FALSE,"STAFFING";#N/A,#N/A,FALSE,"Balsht"}</definedName>
    <definedName name="wrn.EAC._.Reports._5" hidden="1">{#N/A,#N/A,FALSE,"SUMMARY";#N/A,#N/A,FALSE,"EAC96PLA";#N/A,#N/A,FALSE,"EAC96EXT";#N/A,#N/A,FALSE,"FINSUM";#N/A,#N/A,FALSE,"1996PL";#N/A,#N/A,FALSE,"RISKOP3rd";#N/A,#N/A,FALSE,"RISKTOTAL";#N/A,#N/A,FALSE,"STAFFING";#N/A,#N/A,FALSE,"Balsht"}</definedName>
    <definedName name="wrn.Economic._.Value._.Added._.Analysis." hidden="1">{"EVA",#N/A,FALSE,"EVA";"WACC",#N/A,FALSE,"WACC"}</definedName>
    <definedName name="wrn.Economic._.Value._.Added._.Analysis._1" hidden="1">{"EVA",#N/A,FALSE,"EVA";"WACC",#N/A,FALSE,"WACC"}</definedName>
    <definedName name="wrn.Economic._.Value._.Added._.Analysis._2" hidden="1">{"EVA",#N/A,FALSE,"EVA";"WACC",#N/A,FALSE,"WACC"}</definedName>
    <definedName name="wrn.Economic._.Value._.Added._.Analysis._3" hidden="1">{"EVA",#N/A,FALSE,"EVA";"WACC",#N/A,FALSE,"WACC"}</definedName>
    <definedName name="wrn.Economic._.Value._.Added._.Analysis._4" hidden="1">{"EVA",#N/A,FALSE,"EVA";"WACC",#N/A,FALSE,"WACC"}</definedName>
    <definedName name="wrn.Economic._.Value._.Added._.Analysis._5" hidden="1">{"EVA",#N/A,FALSE,"EVA";"WACC",#N/A,FALSE,"WACC"}</definedName>
    <definedName name="wrn.Entire._.Model." hidden="1">{"Issues1",#N/A,FALSE,"Issues"}</definedName>
    <definedName name="wrn.Europe."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wrn.EXHIBITS."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wrn.exhibits._1" hidden="1">{#N/A,#N/A,FALSE,"IS";#N/A,#N/A,FALSE,"BS";#N/A,#N/A,FALSE,"RMA";#N/A,#N/A,FALSE,"INCOME";#N/A,#N/A,FALSE,"DCF";#N/A,#N/A,FALSE,"MARKET"}</definedName>
    <definedName name="wrn.exhibits._2" hidden="1">{#N/A,#N/A,FALSE,"IS";#N/A,#N/A,FALSE,"BS";#N/A,#N/A,FALSE,"RMA";#N/A,#N/A,FALSE,"INCOME";#N/A,#N/A,FALSE,"DCF";#N/A,#N/A,FALSE,"MARKET"}</definedName>
    <definedName name="wrn.exhibits._3" hidden="1">{#N/A,#N/A,FALSE,"IS";#N/A,#N/A,FALSE,"BS";#N/A,#N/A,FALSE,"RMA";#N/A,#N/A,FALSE,"INCOME";#N/A,#N/A,FALSE,"DCF";#N/A,#N/A,FALSE,"MARKET"}</definedName>
    <definedName name="wrn.exhibits._4" hidden="1">{#N/A,#N/A,FALSE,"IS";#N/A,#N/A,FALSE,"BS";#N/A,#N/A,FALSE,"RMA";#N/A,#N/A,FALSE,"INCOME";#N/A,#N/A,FALSE,"DCF";#N/A,#N/A,FALSE,"MARKET"}</definedName>
    <definedName name="wrn.exhibits._5" hidden="1">{#N/A,#N/A,FALSE,"IS";#N/A,#N/A,FALSE,"BS";#N/A,#N/A,FALSE,"RMA";#N/A,#N/A,FALSE,"INCOME";#N/A,#N/A,FALSE,"DCF";#N/A,#N/A,FALSE,"MARKET"}</definedName>
    <definedName name="wrn.Falcons._.Divisions." hidden="1">{#N/A,#N/A,TRUE,"Fiber_Optic_Cable_Input ";#N/A,#N/A,TRUE,"Specialty_Fiber_Devices_Input";#N/A,#N/A,TRUE,"Optical_Fiber_Apparatus_Input"}</definedName>
    <definedName name="wrn.Falcons._.Divisions._1" hidden="1">{#N/A,#N/A,TRUE,"Fiber_Optic_Cable_Input ";#N/A,#N/A,TRUE,"Specialty_Fiber_Devices_Input";#N/A,#N/A,TRUE,"Optical_Fiber_Apparatus_Input"}</definedName>
    <definedName name="wrn.Falcons._.Divisions._2" hidden="1">{#N/A,#N/A,TRUE,"Fiber_Optic_Cable_Input ";#N/A,#N/A,TRUE,"Specialty_Fiber_Devices_Input";#N/A,#N/A,TRUE,"Optical_Fiber_Apparatus_Input"}</definedName>
    <definedName name="wrn.Falcons._.Divisions._3" hidden="1">{#N/A,#N/A,TRUE,"Fiber_Optic_Cable_Input ";#N/A,#N/A,TRUE,"Specialty_Fiber_Devices_Input";#N/A,#N/A,TRUE,"Optical_Fiber_Apparatus_Input"}</definedName>
    <definedName name="wrn.Falcons._.Divisions._4" hidden="1">{#N/A,#N/A,TRUE,"Fiber_Optic_Cable_Input ";#N/A,#N/A,TRUE,"Specialty_Fiber_Devices_Input";#N/A,#N/A,TRUE,"Optical_Fiber_Apparatus_Input"}</definedName>
    <definedName name="wrn.Falcons._.Divisions._5" hidden="1">{#N/A,#N/A,TRUE,"Fiber_Optic_Cable_Input ";#N/A,#N/A,TRUE,"Specialty_Fiber_Devices_Input";#N/A,#N/A,TRUE,"Optical_Fiber_Apparatus_Input"}</definedName>
    <definedName name="wrn.Falcons._.Standalone." hidden="1">{#N/A,#N/A,TRUE,"Falcons_Standalone";#N/A,#N/A,TRUE,"Target_Input";#N/A,#N/A,TRUE,"Target_Calendarized"}</definedName>
    <definedName name="wrn.Falcons._.Standalone._1" hidden="1">{#N/A,#N/A,TRUE,"Falcons_Standalone";#N/A,#N/A,TRUE,"Target_Input";#N/A,#N/A,TRUE,"Target_Calendarized"}</definedName>
    <definedName name="wrn.Falcons._.Standalone._2" hidden="1">{#N/A,#N/A,TRUE,"Falcons_Standalone";#N/A,#N/A,TRUE,"Target_Input";#N/A,#N/A,TRUE,"Target_Calendarized"}</definedName>
    <definedName name="wrn.Falcons._.Standalone._3" hidden="1">{#N/A,#N/A,TRUE,"Falcons_Standalone";#N/A,#N/A,TRUE,"Target_Input";#N/A,#N/A,TRUE,"Target_Calendarized"}</definedName>
    <definedName name="wrn.Falcons._.Standalone._4" hidden="1">{#N/A,#N/A,TRUE,"Falcons_Standalone";#N/A,#N/A,TRUE,"Target_Input";#N/A,#N/A,TRUE,"Target_Calendarized"}</definedName>
    <definedName name="wrn.Falcons._.Standalone._5" hidden="1">{#N/A,#N/A,TRUE,"Falcons_Standalone";#N/A,#N/A,TRUE,"Target_Input";#N/A,#N/A,TRUE,"Target_Calendarized"}</definedName>
    <definedName name="wrn.Filter." hidden="1">{#N/A,#N/A,FALSE,"Assump2";#N/A,#N/A,FALSE,"Income2";#N/A,#N/A,FALSE,"Balance2";#N/A,#N/A,FALSE,"DCF Filter";#N/A,#N/A,FALSE,"Trans Assump2";#N/A,#N/A,FALSE,"Combined Income2";#N/A,#N/A,FALSE,"Combined Balance2"}</definedName>
    <definedName name="wrn.Filter._1" hidden="1">{#N/A,#N/A,FALSE,"Assump2";#N/A,#N/A,FALSE,"Income2";#N/A,#N/A,FALSE,"Balance2";#N/A,#N/A,FALSE,"DCF Filter";#N/A,#N/A,FALSE,"Trans Assump2";#N/A,#N/A,FALSE,"Combined Income2";#N/A,#N/A,FALSE,"Combined Balance2"}</definedName>
    <definedName name="wrn.Filter._2" hidden="1">{#N/A,#N/A,FALSE,"Assump2";#N/A,#N/A,FALSE,"Income2";#N/A,#N/A,FALSE,"Balance2";#N/A,#N/A,FALSE,"DCF Filter";#N/A,#N/A,FALSE,"Trans Assump2";#N/A,#N/A,FALSE,"Combined Income2";#N/A,#N/A,FALSE,"Combined Balance2"}</definedName>
    <definedName name="wrn.Filter._3" hidden="1">{#N/A,#N/A,FALSE,"Assump2";#N/A,#N/A,FALSE,"Income2";#N/A,#N/A,FALSE,"Balance2";#N/A,#N/A,FALSE,"DCF Filter";#N/A,#N/A,FALSE,"Trans Assump2";#N/A,#N/A,FALSE,"Combined Income2";#N/A,#N/A,FALSE,"Combined Balance2"}</definedName>
    <definedName name="wrn.Filter._4" hidden="1">{#N/A,#N/A,FALSE,"Assump2";#N/A,#N/A,FALSE,"Income2";#N/A,#N/A,FALSE,"Balance2";#N/A,#N/A,FALSE,"DCF Filter";#N/A,#N/A,FALSE,"Trans Assump2";#N/A,#N/A,FALSE,"Combined Income2";#N/A,#N/A,FALSE,"Combined Balance2"}</definedName>
    <definedName name="wrn.Filter._5" hidden="1">{#N/A,#N/A,FALSE,"Assump2";#N/A,#N/A,FALSE,"Income2";#N/A,#N/A,FALSE,"Balance2";#N/A,#N/A,FALSE,"DCF Filter";#N/A,#N/A,FALSE,"Trans Assump2";#N/A,#N/A,FALSE,"Combined Income2";#N/A,#N/A,FALSE,"Combined Balance2"}</definedName>
    <definedName name="wrn.first2." hidden="1">{#N/A,#N/A,FALSE,"sum-don";#N/A,#N/A,FALSE,"inc-don"}</definedName>
    <definedName name="wrn.first2._1" hidden="1">{#N/A,#N/A,FALSE,"sum-don";#N/A,#N/A,FALSE,"inc-don"}</definedName>
    <definedName name="wrn.first2._2" hidden="1">{#N/A,#N/A,FALSE,"sum-don";#N/A,#N/A,FALSE,"inc-don"}</definedName>
    <definedName name="wrn.first2._3" hidden="1">{#N/A,#N/A,FALSE,"sum-don";#N/A,#N/A,FALSE,"inc-don"}</definedName>
    <definedName name="wrn.first2._4" hidden="1">{#N/A,#N/A,FALSE,"sum-don";#N/A,#N/A,FALSE,"inc-don"}</definedName>
    <definedName name="wrn.first2._5" hidden="1">{#N/A,#N/A,FALSE,"sum-don";#N/A,#N/A,FALSE,"inc-don"}</definedName>
    <definedName name="wrn.first3." hidden="1">{#N/A,#N/A,FALSE,"Summary";#N/A,#N/A,FALSE,"proj1";#N/A,#N/A,FALSE,"proj2"}</definedName>
    <definedName name="wrn.first3._1" hidden="1">{#N/A,#N/A,FALSE,"Summary";#N/A,#N/A,FALSE,"proj1";#N/A,#N/A,FALSE,"proj2"}</definedName>
    <definedName name="wrn.first3._2" hidden="1">{#N/A,#N/A,FALSE,"Summary";#N/A,#N/A,FALSE,"proj1";#N/A,#N/A,FALSE,"proj2"}</definedName>
    <definedName name="wrn.first3._3" hidden="1">{#N/A,#N/A,FALSE,"Summary";#N/A,#N/A,FALSE,"proj1";#N/A,#N/A,FALSE,"proj2"}</definedName>
    <definedName name="wrn.first3._4" hidden="1">{#N/A,#N/A,FALSE,"Summary";#N/A,#N/A,FALSE,"proj1";#N/A,#N/A,FALSE,"proj2"}</definedName>
    <definedName name="wrn.first3._5" hidden="1">{#N/A,#N/A,FALSE,"Summary";#N/A,#N/A,FALSE,"proj1";#N/A,#N/A,FALSE,"proj2"}</definedName>
    <definedName name="wrn.first4." hidden="1">{#N/A,#N/A,FALSE,"Summary";#N/A,#N/A,FALSE,"proj1";#N/A,#N/A,FALSE,"proj2";#N/A,#N/A,FALSE,"DCF"}</definedName>
    <definedName name="wrn.first4._1" hidden="1">{#N/A,#N/A,FALSE,"Summary";#N/A,#N/A,FALSE,"proj1";#N/A,#N/A,FALSE,"proj2";#N/A,#N/A,FALSE,"DCF"}</definedName>
    <definedName name="wrn.first4._2" hidden="1">{#N/A,#N/A,FALSE,"Summary";#N/A,#N/A,FALSE,"proj1";#N/A,#N/A,FALSE,"proj2";#N/A,#N/A,FALSE,"DCF"}</definedName>
    <definedName name="wrn.first4._3" hidden="1">{#N/A,#N/A,FALSE,"Summary";#N/A,#N/A,FALSE,"proj1";#N/A,#N/A,FALSE,"proj2";#N/A,#N/A,FALSE,"DCF"}</definedName>
    <definedName name="wrn.first4._4" hidden="1">{#N/A,#N/A,FALSE,"Summary";#N/A,#N/A,FALSE,"proj1";#N/A,#N/A,FALSE,"proj2";#N/A,#N/A,FALSE,"DCF"}</definedName>
    <definedName name="wrn.first4._5" hidden="1">{#N/A,#N/A,FALSE,"Summary";#N/A,#N/A,FALSE,"proj1";#N/A,#N/A,FALSE,"proj2";#N/A,#N/A,FALSE,"DCF"}</definedName>
    <definedName name="wrn.FOC._.Detail." hidden="1">{#N/A,#N/A,TRUE,"FOC_Product_Assumptions"}</definedName>
    <definedName name="wrn.FOC._.Detail._1" hidden="1">{#N/A,#N/A,TRUE,"FOC_Product_Assumptions"}</definedName>
    <definedName name="wrn.FOC._.Detail._2" hidden="1">{#N/A,#N/A,TRUE,"FOC_Product_Assumptions"}</definedName>
    <definedName name="wrn.FOC._.Detail._3" hidden="1">{#N/A,#N/A,TRUE,"FOC_Product_Assumptions"}</definedName>
    <definedName name="wrn.FOC._.Detail._4" hidden="1">{#N/A,#N/A,TRUE,"FOC_Product_Assumptions"}</definedName>
    <definedName name="wrn.FOC._.Detail._5" hidden="1">{#N/A,#N/A,TRUE,"FOC_Product_Assumptions"}</definedName>
    <definedName name="wrn.fpkg." hidden="1">{#N/A,#N/A,FALSE,"Consolidated Shipley";#N/A,#N/A,FALSE,"Consolidated PWB";#N/A,#N/A,FALSE,"Consolidated Micro"}</definedName>
    <definedName name="wrn.fpkg._1" hidden="1">{#N/A,#N/A,FALSE,"Consolidated Shipley";#N/A,#N/A,FALSE,"Consolidated PWB";#N/A,#N/A,FALSE,"Consolidated Micro"}</definedName>
    <definedName name="wrn.fpkg._2" hidden="1">{#N/A,#N/A,FALSE,"Consolidated Shipley";#N/A,#N/A,FALSE,"Consolidated PWB";#N/A,#N/A,FALSE,"Consolidated Micro"}</definedName>
    <definedName name="wrn.fpkg._3" hidden="1">{#N/A,#N/A,FALSE,"Consolidated Shipley";#N/A,#N/A,FALSE,"Consolidated PWB";#N/A,#N/A,FALSE,"Consolidated Micro"}</definedName>
    <definedName name="wrn.fpkg._4" hidden="1">{#N/A,#N/A,FALSE,"Consolidated Shipley";#N/A,#N/A,FALSE,"Consolidated PWB";#N/A,#N/A,FALSE,"Consolidated Micro"}</definedName>
    <definedName name="wrn.fpkg._5" hidden="1">{#N/A,#N/A,FALSE,"Consolidated Shipley";#N/A,#N/A,FALSE,"Consolidated PWB";#N/A,#N/A,FALSE,"Consolidated Micro"}</definedName>
    <definedName name="wrn.fpkg1" hidden="1">{#N/A,#N/A,FALSE,"Consolidated Shipley";#N/A,#N/A,FALSE,"Consolidated PWB";#N/A,#N/A,FALSE,"Consolidated Micro"}</definedName>
    <definedName name="wrn.fpkg1_1" hidden="1">{#N/A,#N/A,FALSE,"Consolidated Shipley";#N/A,#N/A,FALSE,"Consolidated PWB";#N/A,#N/A,FALSE,"Consolidated Micro"}</definedName>
    <definedName name="wrn.fpkg1_2" hidden="1">{#N/A,#N/A,FALSE,"Consolidated Shipley";#N/A,#N/A,FALSE,"Consolidated PWB";#N/A,#N/A,FALSE,"Consolidated Micro"}</definedName>
    <definedName name="wrn.fpkg1_3" hidden="1">{#N/A,#N/A,FALSE,"Consolidated Shipley";#N/A,#N/A,FALSE,"Consolidated PWB";#N/A,#N/A,FALSE,"Consolidated Micro"}</definedName>
    <definedName name="wrn.fpkg1_4" hidden="1">{#N/A,#N/A,FALSE,"Consolidated Shipley";#N/A,#N/A,FALSE,"Consolidated PWB";#N/A,#N/A,FALSE,"Consolidated Micro"}</definedName>
    <definedName name="wrn.fpkg1_5" hidden="1">{#N/A,#N/A,FALSE,"Consolidated Shipley";#N/A,#N/A,FALSE,"Consolidated PWB";#N/A,#N/A,FALSE,"Consolidated Micro"}</definedName>
    <definedName name="wrn.fpkg2" hidden="1">{#N/A,#N/A,FALSE,"Consolidated Shipley";#N/A,#N/A,FALSE,"Consolidated PWB";#N/A,#N/A,FALSE,"Consolidated Micro"}</definedName>
    <definedName name="wrn.fpkg2_1" hidden="1">{#N/A,#N/A,FALSE,"Consolidated Shipley";#N/A,#N/A,FALSE,"Consolidated PWB";#N/A,#N/A,FALSE,"Consolidated Micro"}</definedName>
    <definedName name="wrn.fpkg2_2" hidden="1">{#N/A,#N/A,FALSE,"Consolidated Shipley";#N/A,#N/A,FALSE,"Consolidated PWB";#N/A,#N/A,FALSE,"Consolidated Micro"}</definedName>
    <definedName name="wrn.fpkg2_3" hidden="1">{#N/A,#N/A,FALSE,"Consolidated Shipley";#N/A,#N/A,FALSE,"Consolidated PWB";#N/A,#N/A,FALSE,"Consolidated Micro"}</definedName>
    <definedName name="wrn.fpkg2_4" hidden="1">{#N/A,#N/A,FALSE,"Consolidated Shipley";#N/A,#N/A,FALSE,"Consolidated PWB";#N/A,#N/A,FALSE,"Consolidated Micro"}</definedName>
    <definedName name="wrn.fpkg2_5" hidden="1">{#N/A,#N/A,FALSE,"Consolidated Shipley";#N/A,#N/A,FALSE,"Consolidated PWB";#N/A,#N/A,FALSE,"Consolidated Micro"}</definedName>
    <definedName name="wrn.fpkg3" hidden="1">{#N/A,#N/A,FALSE,"Consolidated Shipley";#N/A,#N/A,FALSE,"Consolidated PWB";#N/A,#N/A,FALSE,"Consolidated Micro"}</definedName>
    <definedName name="wrn.fpkg3_1" hidden="1">{#N/A,#N/A,FALSE,"Consolidated Shipley";#N/A,#N/A,FALSE,"Consolidated PWB";#N/A,#N/A,FALSE,"Consolidated Micro"}</definedName>
    <definedName name="wrn.fpkg3_2" hidden="1">{#N/A,#N/A,FALSE,"Consolidated Shipley";#N/A,#N/A,FALSE,"Consolidated PWB";#N/A,#N/A,FALSE,"Consolidated Micro"}</definedName>
    <definedName name="wrn.fpkg3_3" hidden="1">{#N/A,#N/A,FALSE,"Consolidated Shipley";#N/A,#N/A,FALSE,"Consolidated PWB";#N/A,#N/A,FALSE,"Consolidated Micro"}</definedName>
    <definedName name="wrn.fpkg3_4" hidden="1">{#N/A,#N/A,FALSE,"Consolidated Shipley";#N/A,#N/A,FALSE,"Consolidated PWB";#N/A,#N/A,FALSE,"Consolidated Micro"}</definedName>
    <definedName name="wrn.fpkg3_5" hidden="1">{#N/A,#N/A,FALSE,"Consolidated Shipley";#N/A,#N/A,FALSE,"Consolidated PWB";#N/A,#N/A,FALSE,"Consolidated Micro"}</definedName>
    <definedName name="wrn.Full._.Print." hidden="1">{"cover page",#N/A,TRUE,"Cover sheet";"Assumptions",#N/A,TRUE,"Main Sheet";"Growth Rates and Margins and Ratios",#N/A,TRUE,"Main Sheet";"Income Statement",#N/A,TRUE,"Main Sheet";"Balance Sheet",#N/A,TRUE,"Main Sheet";"Interest Schedule",#N/A,TRUE,"Main Sheet";"Cashflows",#N/A,TRUE,"Main Sheet"}</definedName>
    <definedName name="wrn.GRAPHS." hidden="1">{#N/A,#N/A,FALSE,"ACQ_GRAPHS";#N/A,#N/A,FALSE,"T_1 GRAPHS";#N/A,#N/A,FALSE,"T_2 GRAPHS";#N/A,#N/A,FALSE,"COMB_GRAPHS"}</definedName>
    <definedName name="wrn.GRAPHS._1" hidden="1">{#N/A,#N/A,FALSE,"ACQ_GRAPHS";#N/A,#N/A,FALSE,"T_1 GRAPHS";#N/A,#N/A,FALSE,"T_2 GRAPHS";#N/A,#N/A,FALSE,"COMB_GRAPHS"}</definedName>
    <definedName name="wrn.GRAPHS._2" hidden="1">{#N/A,#N/A,FALSE,"ACQ_GRAPHS";#N/A,#N/A,FALSE,"T_1 GRAPHS";#N/A,#N/A,FALSE,"T_2 GRAPHS";#N/A,#N/A,FALSE,"COMB_GRAPHS"}</definedName>
    <definedName name="wrn.GRAPHS._3" hidden="1">{#N/A,#N/A,FALSE,"ACQ_GRAPHS";#N/A,#N/A,FALSE,"T_1 GRAPHS";#N/A,#N/A,FALSE,"T_2 GRAPHS";#N/A,#N/A,FALSE,"COMB_GRAPHS"}</definedName>
    <definedName name="wrn.GRAPHS._4" hidden="1">{#N/A,#N/A,FALSE,"ACQ_GRAPHS";#N/A,#N/A,FALSE,"T_1 GRAPHS";#N/A,#N/A,FALSE,"T_2 GRAPHS";#N/A,#N/A,FALSE,"COMB_GRAPHS"}</definedName>
    <definedName name="wrn.GRAPHS._5" hidden="1">{#N/A,#N/A,FALSE,"ACQ_GRAPHS";#N/A,#N/A,FALSE,"T_1 GRAPHS";#N/A,#N/A,FALSE,"T_2 GRAPHS";#N/A,#N/A,FALSE,"COMB_GRAPHS"}</definedName>
    <definedName name="wrn.gross._.margin._.detail." hidden="1">{"gross_margin1",#N/A,FALSE,"Gross Margin Detail";"gross_margin2",#N/A,FALSE,"Gross Margin Detail"}</definedName>
    <definedName name="wrn.gross._.margin._.detail._1" hidden="1">{"gross_margin1",#N/A,FALSE,"Gross Margin Detail";"gross_margin2",#N/A,FALSE,"Gross Margin Detail"}</definedName>
    <definedName name="wrn.gross._.margin._.detail._2" hidden="1">{"gross_margin1",#N/A,FALSE,"Gross Margin Detail";"gross_margin2",#N/A,FALSE,"Gross Margin Detail"}</definedName>
    <definedName name="wrn.gross._.margin._.detail._3" hidden="1">{"gross_margin1",#N/A,FALSE,"Gross Margin Detail";"gross_margin2",#N/A,FALSE,"Gross Margin Detail"}</definedName>
    <definedName name="wrn.gross._.margin._.detail._4" hidden="1">{"gross_margin1",#N/A,FALSE,"Gross Margin Detail";"gross_margin2",#N/A,FALSE,"Gross Margin Detail"}</definedName>
    <definedName name="wrn.gross._.margin._.detail._5" hidden="1">{"gross_margin1",#N/A,FALSE,"Gross Margin Detail";"gross_margin2",#N/A,FALSE,"Gross Margin Detail"}</definedName>
    <definedName name="wrn.HEAT." hidden="1">{#N/A,#N/A,FALSE,"Heat";#N/A,#N/A,FALSE,"DCF";#N/A,#N/A,FALSE,"LBO";#N/A,#N/A,FALSE,"A";#N/A,#N/A,FALSE,"C";#N/A,#N/A,FALSE,"impd";#N/A,#N/A,FALSE,"Accr-Dilu"}</definedName>
    <definedName name="wrn.HEAT._1" hidden="1">{#N/A,#N/A,FALSE,"Heat";#N/A,#N/A,FALSE,"DCF";#N/A,#N/A,FALSE,"LBO";#N/A,#N/A,FALSE,"A";#N/A,#N/A,FALSE,"C";#N/A,#N/A,FALSE,"impd";#N/A,#N/A,FALSE,"Accr-Dilu"}</definedName>
    <definedName name="wrn.HEAT._2" hidden="1">{#N/A,#N/A,FALSE,"Heat";#N/A,#N/A,FALSE,"DCF";#N/A,#N/A,FALSE,"LBO";#N/A,#N/A,FALSE,"A";#N/A,#N/A,FALSE,"C";#N/A,#N/A,FALSE,"impd";#N/A,#N/A,FALSE,"Accr-Dilu"}</definedName>
    <definedName name="wrn.HEAT._3" hidden="1">{#N/A,#N/A,FALSE,"Heat";#N/A,#N/A,FALSE,"DCF";#N/A,#N/A,FALSE,"LBO";#N/A,#N/A,FALSE,"A";#N/A,#N/A,FALSE,"C";#N/A,#N/A,FALSE,"impd";#N/A,#N/A,FALSE,"Accr-Dilu"}</definedName>
    <definedName name="wrn.HEAT._4" hidden="1">{#N/A,#N/A,FALSE,"Heat";#N/A,#N/A,FALSE,"DCF";#N/A,#N/A,FALSE,"LBO";#N/A,#N/A,FALSE,"A";#N/A,#N/A,FALSE,"C";#N/A,#N/A,FALSE,"impd";#N/A,#N/A,FALSE,"Accr-Dilu"}</definedName>
    <definedName name="wrn.HEAT._5" hidden="1">{#N/A,#N/A,FALSE,"Heat";#N/A,#N/A,FALSE,"DCF";#N/A,#N/A,FALSE,"LBO";#N/A,#N/A,FALSE,"A";#N/A,#N/A,FALSE,"C";#N/A,#N/A,FALSE,"impd";#N/A,#N/A,FALSE,"Accr-Dilu"}</definedName>
    <definedName name="wrn.historical._.performance." hidden="1">{"historical acquirer",#N/A,FALSE,"Historical Performance";"historical target",#N/A,FALSE,"Historical Performance"}</definedName>
    <definedName name="wrn.historical._.performance._1" hidden="1">{"historical acquirer",#N/A,FALSE,"Historical Performance";"historical target",#N/A,FALSE,"Historical Performance"}</definedName>
    <definedName name="wrn.historical._.performance._2" hidden="1">{"historical acquirer",#N/A,FALSE,"Historical Performance";"historical target",#N/A,FALSE,"Historical Performance"}</definedName>
    <definedName name="wrn.historical._.performance._3" hidden="1">{"historical acquirer",#N/A,FALSE,"Historical Performance";"historical target",#N/A,FALSE,"Historical Performance"}</definedName>
    <definedName name="wrn.historical._.performance._4" hidden="1">{"historical acquirer",#N/A,FALSE,"Historical Performance";"historical target",#N/A,FALSE,"Historical Performance"}</definedName>
    <definedName name="wrn.historical._.performance._5" hidden="1">{"historical acquirer",#N/A,FALSE,"Historical Performance";"historical target",#N/A,FALSE,"Historical Performance"}</definedName>
    <definedName name="wrn.Hydraulic." hidden="1">{#N/A,#N/A,FALSE,"HuscoCombined-Summ";#N/A,#N/A,FALSE,"HuscoCombined-Income";#N/A,#N/A,FALSE,"HuscoCombined-Offering";#N/A,#N/A,FALSE,"HuscoCombined-Split";#N/A,#N/A,FALSE,"HuscoCombined-Mults";#N/A,#N/A,FALSE,"Husco-Summ";#N/A,#N/A,FALSE,"Husco-Income";#N/A,#N/A,FALSE,"Husco-Offering";#N/A,#N/A,FALSE,"Husco-Split";#N/A,#N/A,FALSE,"Husco-Mults";#N/A,#N/A,FALSE,"Target-Income"}</definedName>
    <definedName name="wrn.Hydraulic._1" hidden="1">{#N/A,#N/A,FALSE,"HuscoCombined-Summ";#N/A,#N/A,FALSE,"HuscoCombined-Income";#N/A,#N/A,FALSE,"HuscoCombined-Offering";#N/A,#N/A,FALSE,"HuscoCombined-Split";#N/A,#N/A,FALSE,"HuscoCombined-Mults";#N/A,#N/A,FALSE,"Husco-Summ";#N/A,#N/A,FALSE,"Husco-Income";#N/A,#N/A,FALSE,"Husco-Offering";#N/A,#N/A,FALSE,"Husco-Split";#N/A,#N/A,FALSE,"Husco-Mults";#N/A,#N/A,FALSE,"Target-Income"}</definedName>
    <definedName name="wrn.Hydraulic._2" hidden="1">{#N/A,#N/A,FALSE,"HuscoCombined-Summ";#N/A,#N/A,FALSE,"HuscoCombined-Income";#N/A,#N/A,FALSE,"HuscoCombined-Offering";#N/A,#N/A,FALSE,"HuscoCombined-Split";#N/A,#N/A,FALSE,"HuscoCombined-Mults";#N/A,#N/A,FALSE,"Husco-Summ";#N/A,#N/A,FALSE,"Husco-Income";#N/A,#N/A,FALSE,"Husco-Offering";#N/A,#N/A,FALSE,"Husco-Split";#N/A,#N/A,FALSE,"Husco-Mults";#N/A,#N/A,FALSE,"Target-Income"}</definedName>
    <definedName name="wrn.Hydraulic._3" hidden="1">{#N/A,#N/A,FALSE,"HuscoCombined-Summ";#N/A,#N/A,FALSE,"HuscoCombined-Income";#N/A,#N/A,FALSE,"HuscoCombined-Offering";#N/A,#N/A,FALSE,"HuscoCombined-Split";#N/A,#N/A,FALSE,"HuscoCombined-Mults";#N/A,#N/A,FALSE,"Husco-Summ";#N/A,#N/A,FALSE,"Husco-Income";#N/A,#N/A,FALSE,"Husco-Offering";#N/A,#N/A,FALSE,"Husco-Split";#N/A,#N/A,FALSE,"Husco-Mults";#N/A,#N/A,FALSE,"Target-Income"}</definedName>
    <definedName name="wrn.Hydraulic._4" hidden="1">{#N/A,#N/A,FALSE,"HuscoCombined-Summ";#N/A,#N/A,FALSE,"HuscoCombined-Income";#N/A,#N/A,FALSE,"HuscoCombined-Offering";#N/A,#N/A,FALSE,"HuscoCombined-Split";#N/A,#N/A,FALSE,"HuscoCombined-Mults";#N/A,#N/A,FALSE,"Husco-Summ";#N/A,#N/A,FALSE,"Husco-Income";#N/A,#N/A,FALSE,"Husco-Offering";#N/A,#N/A,FALSE,"Husco-Split";#N/A,#N/A,FALSE,"Husco-Mults";#N/A,#N/A,FALSE,"Target-Income"}</definedName>
    <definedName name="wrn.Hydraulic._5" hidden="1">{#N/A,#N/A,FALSE,"HuscoCombined-Summ";#N/A,#N/A,FALSE,"HuscoCombined-Income";#N/A,#N/A,FALSE,"HuscoCombined-Offering";#N/A,#N/A,FALSE,"HuscoCombined-Split";#N/A,#N/A,FALSE,"HuscoCombined-Mults";#N/A,#N/A,FALSE,"Husco-Summ";#N/A,#N/A,FALSE,"Husco-Income";#N/A,#N/A,FALSE,"Husco-Offering";#N/A,#N/A,FALSE,"Husco-Split";#N/A,#N/A,FALSE,"Husco-Mults";#N/A,#N/A,FALSE,"Target-Income"}</definedName>
    <definedName name="wrn.Hydraulic2." hidden="1">{#N/A,#N/A,FALSE,"HuscoCombined-Summ";#N/A,#N/A,FALSE,"HuscoCombined-Income";#N/A,#N/A,FALSE,"HuscoCombined-Offering";#N/A,#N/A,FALSE,"Husco-Income";#N/A,#N/A,FALSE,"TargetEngineer";#N/A,#N/A,FALSE,"TargetAcqCalc";#N/A,#N/A,FALSE,"Husco-Acq"}</definedName>
    <definedName name="wrn.Hydraulic2._1" hidden="1">{#N/A,#N/A,FALSE,"HuscoCombined-Summ";#N/A,#N/A,FALSE,"HuscoCombined-Income";#N/A,#N/A,FALSE,"HuscoCombined-Offering";#N/A,#N/A,FALSE,"Husco-Income";#N/A,#N/A,FALSE,"TargetEngineer";#N/A,#N/A,FALSE,"TargetAcqCalc";#N/A,#N/A,FALSE,"Husco-Acq"}</definedName>
    <definedName name="wrn.Hydraulic2._2" hidden="1">{#N/A,#N/A,FALSE,"HuscoCombined-Summ";#N/A,#N/A,FALSE,"HuscoCombined-Income";#N/A,#N/A,FALSE,"HuscoCombined-Offering";#N/A,#N/A,FALSE,"Husco-Income";#N/A,#N/A,FALSE,"TargetEngineer";#N/A,#N/A,FALSE,"TargetAcqCalc";#N/A,#N/A,FALSE,"Husco-Acq"}</definedName>
    <definedName name="wrn.Hydraulic2._3" hidden="1">{#N/A,#N/A,FALSE,"HuscoCombined-Summ";#N/A,#N/A,FALSE,"HuscoCombined-Income";#N/A,#N/A,FALSE,"HuscoCombined-Offering";#N/A,#N/A,FALSE,"Husco-Income";#N/A,#N/A,FALSE,"TargetEngineer";#N/A,#N/A,FALSE,"TargetAcqCalc";#N/A,#N/A,FALSE,"Husco-Acq"}</definedName>
    <definedName name="wrn.Hydraulic2._4" hidden="1">{#N/A,#N/A,FALSE,"HuscoCombined-Summ";#N/A,#N/A,FALSE,"HuscoCombined-Income";#N/A,#N/A,FALSE,"HuscoCombined-Offering";#N/A,#N/A,FALSE,"Husco-Income";#N/A,#N/A,FALSE,"TargetEngineer";#N/A,#N/A,FALSE,"TargetAcqCalc";#N/A,#N/A,FALSE,"Husco-Acq"}</definedName>
    <definedName name="wrn.Hydraulic2._5" hidden="1">{#N/A,#N/A,FALSE,"HuscoCombined-Summ";#N/A,#N/A,FALSE,"HuscoCombined-Income";#N/A,#N/A,FALSE,"HuscoCombined-Offering";#N/A,#N/A,FALSE,"Husco-Income";#N/A,#N/A,FALSE,"TargetEngineer";#N/A,#N/A,FALSE,"TargetAcqCalc";#N/A,#N/A,FALSE,"Husco-Acq"}</definedName>
    <definedName name="wrn.inventory._.aging." hidden="1">{#N/A,#N/A,FALSE,"PLEDGE";#N/A,#N/A,FALSE,"GLADE";#N/A,#N/A,FALSE,"GREEN BIRD";#N/A,#N/A,FALSE,"MR. MUSCLE";#N/A,#N/A,FALSE,"TOILET DUCK";#N/A,#N/A,FALSE,"Other Home Care";#N/A,#N/A,FALSE,"RED BIRD";#N/A,#N/A,FALSE,"SHANGHAI";#N/A,#N/A,FALSE,"RAID";#N/A,#N/A,FALSE,"OFF";#N/A,#N/A,FALSE,"SEAGULL";#N/A,#N/A,FALSE,"HALSA";#N/A,#N/A,FALSE,"SOFT SENSE";#N/A,#N/A,FALSE,"TOTAL"}</definedName>
    <definedName name="wrn.IPO._.Valuation." hidden="1">{"assumptions",#N/A,FALSE,"Scenario 1";"valuation",#N/A,FALSE,"Scenario 1"}</definedName>
    <definedName name="wrn.IPO._.Valuation._1" hidden="1">{"assumptions",#N/A,FALSE,"Scenario 1";"valuation",#N/A,FALSE,"Scenario 1"}</definedName>
    <definedName name="wrn.IPO._.Valuation._2" hidden="1">{"assumptions",#N/A,FALSE,"Scenario 1";"valuation",#N/A,FALSE,"Scenario 1"}</definedName>
    <definedName name="wrn.IPO._.Valuation._3" hidden="1">{"assumptions",#N/A,FALSE,"Scenario 1";"valuation",#N/A,FALSE,"Scenario 1"}</definedName>
    <definedName name="wrn.IPO._.Valuation._4" hidden="1">{"assumptions",#N/A,FALSE,"Scenario 1";"valuation",#N/A,FALSE,"Scenario 1"}</definedName>
    <definedName name="wrn.IPO._.Valuation._5" hidden="1">{"assumptions",#N/A,FALSE,"Scenario 1";"valuation",#N/A,FALSE,"Scenario 1"}</definedName>
    <definedName name="wrn.ipovalue." hidden="1">{#N/A,#N/A,FALSE,"puboff";#N/A,#N/A,FALSE,"valuation";#N/A,#N/A,FALSE,"finanalsis";#N/A,#N/A,FALSE,"split";#N/A,#N/A,FALSE,"ownership"}</definedName>
    <definedName name="wrn.ipovalue._1" hidden="1">{#N/A,#N/A,FALSE,"puboff";#N/A,#N/A,FALSE,"valuation";#N/A,#N/A,FALSE,"finanalsis";#N/A,#N/A,FALSE,"split";#N/A,#N/A,FALSE,"ownership"}</definedName>
    <definedName name="wrn.ipovalue._2" hidden="1">{#N/A,#N/A,FALSE,"puboff";#N/A,#N/A,FALSE,"valuation";#N/A,#N/A,FALSE,"finanalsis";#N/A,#N/A,FALSE,"split";#N/A,#N/A,FALSE,"ownership"}</definedName>
    <definedName name="wrn.ipovalue._3" hidden="1">{#N/A,#N/A,FALSE,"puboff";#N/A,#N/A,FALSE,"valuation";#N/A,#N/A,FALSE,"finanalsis";#N/A,#N/A,FALSE,"split";#N/A,#N/A,FALSE,"ownership"}</definedName>
    <definedName name="wrn.ipovalue._4" hidden="1">{#N/A,#N/A,FALSE,"puboff";#N/A,#N/A,FALSE,"valuation";#N/A,#N/A,FALSE,"finanalsis";#N/A,#N/A,FALSE,"split";#N/A,#N/A,FALSE,"ownership"}</definedName>
    <definedName name="wrn.ipovalue._5" hidden="1">{#N/A,#N/A,FALSE,"puboff";#N/A,#N/A,FALSE,"valuation";#N/A,#N/A,FALSE,"finanalsis";#N/A,#N/A,FALSE,"split";#N/A,#N/A,FALSE,"ownership"}</definedName>
    <definedName name="wrn.ISAnnualModel." hidden="1">{"AnnModel",#N/A,FALSE,"IS"}</definedName>
    <definedName name="wrn.ISAnnualModel._1" hidden="1">{"AnnModel",#N/A,FALSE,"IS"}</definedName>
    <definedName name="wrn.ISAnnualModel._2" hidden="1">{"AnnModel",#N/A,FALSE,"IS"}</definedName>
    <definedName name="wrn.ISAnnualModel._3" hidden="1">{"AnnModel",#N/A,FALSE,"IS"}</definedName>
    <definedName name="wrn.ISAnnualModel._4" hidden="1">{"AnnModel",#N/A,FALSE,"IS"}</definedName>
    <definedName name="wrn.ISAnnualModel._5" hidden="1">{"AnnModel",#N/A,FALSE,"IS"}</definedName>
    <definedName name="wrn.ISCG._.model." hidden="1">{#N/A,#N/A,FALSE,"Second";#N/A,#N/A,FALSE,"ownership";#N/A,#N/A,FALSE,"Valuation";#N/A,#N/A,FALSE,"Eqiv";#N/A,#N/A,FALSE,"Mults";#N/A,#N/A,FALSE,"ISCG Graphics"}</definedName>
    <definedName name="wrn.ISCG._.model._1" hidden="1">{#N/A,#N/A,FALSE,"Second";#N/A,#N/A,FALSE,"ownership";#N/A,#N/A,FALSE,"Valuation";#N/A,#N/A,FALSE,"Eqiv";#N/A,#N/A,FALSE,"Mults";#N/A,#N/A,FALSE,"ISCG Graphics"}</definedName>
    <definedName name="wrn.ISCG._.model._2" hidden="1">{#N/A,#N/A,FALSE,"Second";#N/A,#N/A,FALSE,"ownership";#N/A,#N/A,FALSE,"Valuation";#N/A,#N/A,FALSE,"Eqiv";#N/A,#N/A,FALSE,"Mults";#N/A,#N/A,FALSE,"ISCG Graphics"}</definedName>
    <definedName name="wrn.ISCG._.model._3" hidden="1">{#N/A,#N/A,FALSE,"Second";#N/A,#N/A,FALSE,"ownership";#N/A,#N/A,FALSE,"Valuation";#N/A,#N/A,FALSE,"Eqiv";#N/A,#N/A,FALSE,"Mults";#N/A,#N/A,FALSE,"ISCG Graphics"}</definedName>
    <definedName name="wrn.ISCG._.model._4" hidden="1">{#N/A,#N/A,FALSE,"Second";#N/A,#N/A,FALSE,"ownership";#N/A,#N/A,FALSE,"Valuation";#N/A,#N/A,FALSE,"Eqiv";#N/A,#N/A,FALSE,"Mults";#N/A,#N/A,FALSE,"ISCG Graphics"}</definedName>
    <definedName name="wrn.ISCG._.model._5" hidden="1">{#N/A,#N/A,FALSE,"Second";#N/A,#N/A,FALSE,"ownership";#N/A,#N/A,FALSE,"Valuation";#N/A,#N/A,FALSE,"Eqiv";#N/A,#N/A,FALSE,"Mults";#N/A,#N/A,FALSE,"ISCG Graphics"}</definedName>
    <definedName name="wrn.ISQtrModel." hidden="1">{"QtrModel",#N/A,FALSE,"IS"}</definedName>
    <definedName name="wrn.ISQtrModel._1" hidden="1">{"QtrModel",#N/A,FALSE,"IS"}</definedName>
    <definedName name="wrn.ISQtrModel._2" hidden="1">{"QtrModel",#N/A,FALSE,"IS"}</definedName>
    <definedName name="wrn.ISQtrModel._3" hidden="1">{"QtrModel",#N/A,FALSE,"IS"}</definedName>
    <definedName name="wrn.ISQtrModel._4" hidden="1">{"QtrModel",#N/A,FALSE,"IS"}</definedName>
    <definedName name="wrn.ISQtrModel._5" hidden="1">{"QtrModel",#N/A,FALSE,"IS"}</definedName>
    <definedName name="wrn.Jeff._.Standalone." hidden="1">{#N/A,#N/A,TRUE,"Acquirer_Cases_Input";#N/A,#N/A,TRUE,"Acquirer_Input";#N/A,#N/A,TRUE,"Acquirer"}</definedName>
    <definedName name="wrn.Jeff._.Standalone._1" hidden="1">{#N/A,#N/A,TRUE,"Acquirer_Cases_Input";#N/A,#N/A,TRUE,"Acquirer_Input";#N/A,#N/A,TRUE,"Acquirer"}</definedName>
    <definedName name="wrn.Jeff._.Standalone._2" hidden="1">{#N/A,#N/A,TRUE,"Acquirer_Cases_Input";#N/A,#N/A,TRUE,"Acquirer_Input";#N/A,#N/A,TRUE,"Acquirer"}</definedName>
    <definedName name="wrn.Jeff._.Standalone._3" hidden="1">{#N/A,#N/A,TRUE,"Acquirer_Cases_Input";#N/A,#N/A,TRUE,"Acquirer_Input";#N/A,#N/A,TRUE,"Acquirer"}</definedName>
    <definedName name="wrn.Jeff._.Standalone._4" hidden="1">{#N/A,#N/A,TRUE,"Acquirer_Cases_Input";#N/A,#N/A,TRUE,"Acquirer_Input";#N/A,#N/A,TRUE,"Acquirer"}</definedName>
    <definedName name="wrn.Jeff._.Standalone._5" hidden="1">{#N/A,#N/A,TRUE,"Acquirer_Cases_Input";#N/A,#N/A,TRUE,"Acquirer_Input";#N/A,#N/A,TRUE,"Acquirer"}</definedName>
    <definedName name="wrn.JODM._.Graphs." hidden="1">{"graph",#N/A,FALSE,"WWJU";"graph",#N/A,FALSE,"WWSEM";"graph",#N/A,FALSE,"GOMJU";"graph",#N/A,FALSE,"GOMSEM";"graph",#N/A,FALSE,"NSJU";"graph",#N/A,FALSE,"NSSEM";"graph",#N/A,FALSE,"WAJU";"graph",#N/A,FALSE,"STOCKPRI";"graph",#N/A,FALSE,"CFTEV";"graph",#N/A,FALSE,"NAV-RCV";"graph",#N/A,FALSE,"CRUDEWW"}</definedName>
    <definedName name="wrn.JODM._.Graphs._1" hidden="1">{"graph",#N/A,FALSE,"WWJU";"graph",#N/A,FALSE,"WWSEM";"graph",#N/A,FALSE,"GOMJU";"graph",#N/A,FALSE,"GOMSEM";"graph",#N/A,FALSE,"NSJU";"graph",#N/A,FALSE,"NSSEM";"graph",#N/A,FALSE,"WAJU";"graph",#N/A,FALSE,"STOCKPRI";"graph",#N/A,FALSE,"CFTEV";"graph",#N/A,FALSE,"NAV-RCV";"graph",#N/A,FALSE,"CRUDEWW"}</definedName>
    <definedName name="wrn.JODM._.Graphs._2" hidden="1">{"graph",#N/A,FALSE,"WWJU";"graph",#N/A,FALSE,"WWSEM";"graph",#N/A,FALSE,"GOMJU";"graph",#N/A,FALSE,"GOMSEM";"graph",#N/A,FALSE,"NSJU";"graph",#N/A,FALSE,"NSSEM";"graph",#N/A,FALSE,"WAJU";"graph",#N/A,FALSE,"STOCKPRI";"graph",#N/A,FALSE,"CFTEV";"graph",#N/A,FALSE,"NAV-RCV";"graph",#N/A,FALSE,"CRUDEWW"}</definedName>
    <definedName name="wrn.JODM._.Graphs._3" hidden="1">{"graph",#N/A,FALSE,"WWJU";"graph",#N/A,FALSE,"WWSEM";"graph",#N/A,FALSE,"GOMJU";"graph",#N/A,FALSE,"GOMSEM";"graph",#N/A,FALSE,"NSJU";"graph",#N/A,FALSE,"NSSEM";"graph",#N/A,FALSE,"WAJU";"graph",#N/A,FALSE,"STOCKPRI";"graph",#N/A,FALSE,"CFTEV";"graph",#N/A,FALSE,"NAV-RCV";"graph",#N/A,FALSE,"CRUDEWW"}</definedName>
    <definedName name="wrn.JODM._.Graphs._4" hidden="1">{"graph",#N/A,FALSE,"WWJU";"graph",#N/A,FALSE,"WWSEM";"graph",#N/A,FALSE,"GOMJU";"graph",#N/A,FALSE,"GOMSEM";"graph",#N/A,FALSE,"NSJU";"graph",#N/A,FALSE,"NSSEM";"graph",#N/A,FALSE,"WAJU";"graph",#N/A,FALSE,"STOCKPRI";"graph",#N/A,FALSE,"CFTEV";"graph",#N/A,FALSE,"NAV-RCV";"graph",#N/A,FALSE,"CRUDEWW"}</definedName>
    <definedName name="wrn.JODM._.Graphs._5" hidden="1">{"graph",#N/A,FALSE,"WWJU";"graph",#N/A,FALSE,"WWSEM";"graph",#N/A,FALSE,"GOMJU";"graph",#N/A,FALSE,"GOMSEM";"graph",#N/A,FALSE,"NSJU";"graph",#N/A,FALSE,"NSSEM";"graph",#N/A,FALSE,"WAJU";"graph",#N/A,FALSE,"STOCKPRI";"graph",#N/A,FALSE,"CFTEV";"graph",#N/A,FALSE,"NAV-RCV";"graph",#N/A,FALSE,"CRUDEWW"}</definedName>
    <definedName name="wrn.LBO._.Summary." hidden="1">{"LBO Summary",#N/A,FALSE,"Summary"}</definedName>
    <definedName name="wrn.LBO._.Summary._1" hidden="1">{"LBO Summary",#N/A,FALSE,"Summary"}</definedName>
    <definedName name="wrn.LBO._.Summary._2" hidden="1">{"LBO Summary",#N/A,FALSE,"Summary"}</definedName>
    <definedName name="wrn.LBO._.Summary._3" hidden="1">{"LBO Summary",#N/A,FALSE,"Summary"}</definedName>
    <definedName name="wrn.LBO._.Summary._4" hidden="1">{"LBO Summary",#N/A,FALSE,"Summary"}</definedName>
    <definedName name="wrn.LBO._.Summary._5" hidden="1">{"LBO Summary",#N/A,FALSE,"Summary"}</definedName>
    <definedName name="wrn.M1._.Operating._.Statement." hidden="1">{"M1Print",#N/A,FALSE,"M1"}</definedName>
    <definedName name="wrn.M1s._.Statistics." hidden="1">{"M1sPrint",#N/A,FALSE,"M1s"}</definedName>
    <definedName name="wrn.M2._.Balance._.Sheet." hidden="1">{"M2Print",#N/A,FALSE,"M2"}</definedName>
    <definedName name="wrn.M2a._.Cashflow." hidden="1">{"M2aPrint",#N/A,FALSE,"M2a"}</definedName>
    <definedName name="wrn.M4._.Inventories." hidden="1">{"M4Print",#N/A,FALSE,"M4"}</definedName>
    <definedName name="wrn.M5._.Flash._.and._.Forecast." hidden="1">{"M5Print",#N/A,FALSE,"M5"}</definedName>
    <definedName name="wrn.M6._.Management._.Summary." hidden="1">{"M6Print",#N/A,FALSE,"M6";"M6_1Print",#N/A,FALSE,"M6_1";"M6_2Print",#N/A,FALSE,"M6_2"}</definedName>
    <definedName name="wrn.M7._.Financial._.Controllers._.report." hidden="1">{"M7_1Print",#N/A,TRUE,"M7_1";"M7_2Print",#N/A,TRUE,"M7_2"}</definedName>
    <definedName name="wrn.Main._.Fields."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wrn.Main._.Fields._1"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wrn.Main._.Fields._2"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wrn.Main._.Fields._3"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wrn.Main._.Fields._4"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wrn.Main._.Fields._5"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wrn.Maine." hidden="1">{"Assumptions",#N/A,TRUE,"Assumptions";"Income",#N/A,TRUE,"Income";"Balance",#N/A,TRUE,"Balance"}</definedName>
    <definedName name="wrn.Maine._1" hidden="1">{"Assumptions",#N/A,TRUE,"Assumptions";"Income",#N/A,TRUE,"Income";"Balance",#N/A,TRUE,"Balance"}</definedName>
    <definedName name="wrn.Maine._2" hidden="1">{"Assumptions",#N/A,TRUE,"Assumptions";"Income",#N/A,TRUE,"Income";"Balance",#N/A,TRUE,"Balance"}</definedName>
    <definedName name="wrn.Maine._3" hidden="1">{"Assumptions",#N/A,TRUE,"Assumptions";"Income",#N/A,TRUE,"Income";"Balance",#N/A,TRUE,"Balance"}</definedName>
    <definedName name="wrn.Maine._4" hidden="1">{"Assumptions",#N/A,TRUE,"Assumptions";"Income",#N/A,TRUE,"Income";"Balance",#N/A,TRUE,"Balance"}</definedName>
    <definedName name="wrn.Maine._5" hidden="1">{"Assumptions",#N/A,TRUE,"Assumptions";"Income",#N/A,TRUE,"Income";"Balance",#N/A,TRUE,"Balance"}</definedName>
    <definedName name="wrn.Maine2." hidden="1">{"TransactionAssump",#N/A,FALSE,"Transaction Assump";"Combined Income",#N/A,FALSE,"Combined Income-Contrib.";"Combined Bal",#N/A,FALSE,"Combined Bal.";"Combined Credit",#N/A,FALSE,"Combined Credit";"Income Overview",#N/A,FALSE,"Income Overview";"Balance Overview",#N/A,FALSE,"Balance Overview";"Cash Flow Overview",#N/A,FALSE,"Cash Flow Overview";"Contribution Overview",#N/A,FALSE,"Contribution Overview"}</definedName>
    <definedName name="wrn.Maine2._1" hidden="1">{"TransactionAssump",#N/A,FALSE,"Transaction Assump";"Combined Income",#N/A,FALSE,"Combined Income-Contrib.";"Combined Bal",#N/A,FALSE,"Combined Bal.";"Combined Credit",#N/A,FALSE,"Combined Credit";"Income Overview",#N/A,FALSE,"Income Overview";"Balance Overview",#N/A,FALSE,"Balance Overview";"Cash Flow Overview",#N/A,FALSE,"Cash Flow Overview";"Contribution Overview",#N/A,FALSE,"Contribution Overview"}</definedName>
    <definedName name="wrn.Maine2._2" hidden="1">{"TransactionAssump",#N/A,FALSE,"Transaction Assump";"Combined Income",#N/A,FALSE,"Combined Income-Contrib.";"Combined Bal",#N/A,FALSE,"Combined Bal.";"Combined Credit",#N/A,FALSE,"Combined Credit";"Income Overview",#N/A,FALSE,"Income Overview";"Balance Overview",#N/A,FALSE,"Balance Overview";"Cash Flow Overview",#N/A,FALSE,"Cash Flow Overview";"Contribution Overview",#N/A,FALSE,"Contribution Overview"}</definedName>
    <definedName name="wrn.Maine2._3" hidden="1">{"TransactionAssump",#N/A,FALSE,"Transaction Assump";"Combined Income",#N/A,FALSE,"Combined Income-Contrib.";"Combined Bal",#N/A,FALSE,"Combined Bal.";"Combined Credit",#N/A,FALSE,"Combined Credit";"Income Overview",#N/A,FALSE,"Income Overview";"Balance Overview",#N/A,FALSE,"Balance Overview";"Cash Flow Overview",#N/A,FALSE,"Cash Flow Overview";"Contribution Overview",#N/A,FALSE,"Contribution Overview"}</definedName>
    <definedName name="wrn.Maine2._4" hidden="1">{"TransactionAssump",#N/A,FALSE,"Transaction Assump";"Combined Income",#N/A,FALSE,"Combined Income-Contrib.";"Combined Bal",#N/A,FALSE,"Combined Bal.";"Combined Credit",#N/A,FALSE,"Combined Credit";"Income Overview",#N/A,FALSE,"Income Overview";"Balance Overview",#N/A,FALSE,"Balance Overview";"Cash Flow Overview",#N/A,FALSE,"Cash Flow Overview";"Contribution Overview",#N/A,FALSE,"Contribution Overview"}</definedName>
    <definedName name="wrn.Maine2._5" hidden="1">{"TransactionAssump",#N/A,FALSE,"Transaction Assump";"Combined Income",#N/A,FALSE,"Combined Income-Contrib.";"Combined Bal",#N/A,FALSE,"Combined Bal.";"Combined Credit",#N/A,FALSE,"Combined Credit";"Income Overview",#N/A,FALSE,"Income Overview";"Balance Overview",#N/A,FALSE,"Balance Overview";"Cash Flow Overview",#N/A,FALSE,"Cash Flow Overview";"Contribution Overview",#N/A,FALSE,"Contribution Overview"}</definedName>
    <definedName name="wrn.merge." hidden="1">{#N/A,#N/A,FALSE,"IPO";#N/A,#N/A,FALSE,"DCF";#N/A,#N/A,FALSE,"LBO";#N/A,#N/A,FALSE,"MULT_VAL";#N/A,#N/A,FALSE,"Status Quo";#N/A,#N/A,FALSE,"Recap"}</definedName>
    <definedName name="wrn.merge._1" hidden="1">{#N/A,#N/A,FALSE,"IPO";#N/A,#N/A,FALSE,"DCF";#N/A,#N/A,FALSE,"LBO";#N/A,#N/A,FALSE,"MULT_VAL";#N/A,#N/A,FALSE,"Status Quo";#N/A,#N/A,FALSE,"Recap"}</definedName>
    <definedName name="wrn.merge._2" hidden="1">{#N/A,#N/A,FALSE,"IPO";#N/A,#N/A,FALSE,"DCF";#N/A,#N/A,FALSE,"LBO";#N/A,#N/A,FALSE,"MULT_VAL";#N/A,#N/A,FALSE,"Status Quo";#N/A,#N/A,FALSE,"Recap"}</definedName>
    <definedName name="wrn.merge._3" hidden="1">{#N/A,#N/A,FALSE,"IPO";#N/A,#N/A,FALSE,"DCF";#N/A,#N/A,FALSE,"LBO";#N/A,#N/A,FALSE,"MULT_VAL";#N/A,#N/A,FALSE,"Status Quo";#N/A,#N/A,FALSE,"Recap"}</definedName>
    <definedName name="wrn.merge._4" hidden="1">{#N/A,#N/A,FALSE,"IPO";#N/A,#N/A,FALSE,"DCF";#N/A,#N/A,FALSE,"LBO";#N/A,#N/A,FALSE,"MULT_VAL";#N/A,#N/A,FALSE,"Status Quo";#N/A,#N/A,FALSE,"Recap"}</definedName>
    <definedName name="wrn.merge._5" hidden="1">{#N/A,#N/A,FALSE,"IPO";#N/A,#N/A,FALSE,"DCF";#N/A,#N/A,FALSE,"LBO";#N/A,#N/A,FALSE,"MULT_VAL";#N/A,#N/A,FALSE,"Status Quo";#N/A,#N/A,FALSE,"Recap"}</definedName>
    <definedName name="wrn.model." hidden="1">{"page1",#N/A,FALSE,"GIRLBO";"page2",#N/A,FALSE,"GIRLBO";"page3",#N/A,FALSE,"GIRLBO";"page4",#N/A,FALSE,"GIRLBO";"page5",#N/A,FALSE,"GIRLBO"}</definedName>
    <definedName name="wrn.model._1" hidden="1">{"page1",#N/A,FALSE,"GIRLBO";"page2",#N/A,FALSE,"GIRLBO";"page3",#N/A,FALSE,"GIRLBO";"page4",#N/A,FALSE,"GIRLBO";"page5",#N/A,FALSE,"GIRLBO"}</definedName>
    <definedName name="wrn.model._2" hidden="1">{"page1",#N/A,FALSE,"GIRLBO";"page2",#N/A,FALSE,"GIRLBO";"page3",#N/A,FALSE,"GIRLBO";"page4",#N/A,FALSE,"GIRLBO";"page5",#N/A,FALSE,"GIRLBO"}</definedName>
    <definedName name="wrn.model._3" hidden="1">{"page1",#N/A,FALSE,"GIRLBO";"page2",#N/A,FALSE,"GIRLBO";"page3",#N/A,FALSE,"GIRLBO";"page4",#N/A,FALSE,"GIRLBO";"page5",#N/A,FALSE,"GIRLBO"}</definedName>
    <definedName name="wrn.model._4" hidden="1">{"page1",#N/A,FALSE,"GIRLBO";"page2",#N/A,FALSE,"GIRLBO";"page3",#N/A,FALSE,"GIRLBO";"page4",#N/A,FALSE,"GIRLBO";"page5",#N/A,FALSE,"GIRLBO"}</definedName>
    <definedName name="wrn.model._5" hidden="1">{"page1",#N/A,FALSE,"GIRLBO";"page2",#N/A,FALSE,"GIRLBO";"page3",#N/A,FALSE,"GIRLBO";"page4",#N/A,FALSE,"GIRLBO";"page5",#N/A,FALSE,"GIRLBO"}</definedName>
    <definedName name="wrn.Monatsbericht." hidden="1">{#N/A,#N/A,FALSE,"Inhalta";#N/A,#N/A,FALSE,"Seite1a";#N/A,#N/A,FALSE,"Seite2a";#N/A,#N/A,FALSE,"Seite3a";#N/A,#N/A,FALSE,"Seite4a";#N/A,#N/A,FALSE,"Seite5a";#N/A,#N/A,FALSE,"Seite6a";#N/A,#N/A,FALSE,"Seite7a";#N/A,#N/A,FALSE,"Seite8a";#N/A,#N/A,FALSE,"Seite9a"}</definedName>
    <definedName name="wrn.Monthly._.Financials." hidden="1">{#N/A,#N/A,FALSE,"PL OCT";#N/A,#N/A,FALSE,"YTD";#N/A,#N/A,FALSE,"Trend03";#N/A,#N/A,FALSE,"03 BalSheet";#N/A,#N/A,FALSE,"Cash Flow"}</definedName>
    <definedName name="wrn.Monthly._.Financials._1" hidden="1">{#N/A,#N/A,FALSE,"PL OCT";#N/A,#N/A,FALSE,"YTD";#N/A,#N/A,FALSE,"Trend03";#N/A,#N/A,FALSE,"03 BalSheet";#N/A,#N/A,FALSE,"Cash Flow"}</definedName>
    <definedName name="wrn.Monthly._.Financials._2" hidden="1">{#N/A,#N/A,FALSE,"PL OCT";#N/A,#N/A,FALSE,"YTD";#N/A,#N/A,FALSE,"Trend03";#N/A,#N/A,FALSE,"03 BalSheet";#N/A,#N/A,FALSE,"Cash Flow"}</definedName>
    <definedName name="wrn.Monthly._.Financials._3" hidden="1">{#N/A,#N/A,FALSE,"PL OCT";#N/A,#N/A,FALSE,"YTD";#N/A,#N/A,FALSE,"Trend03";#N/A,#N/A,FALSE,"03 BalSheet";#N/A,#N/A,FALSE,"Cash Flow"}</definedName>
    <definedName name="wrn.Monthly._.Financials._4" hidden="1">{#N/A,#N/A,FALSE,"PL OCT";#N/A,#N/A,FALSE,"YTD";#N/A,#N/A,FALSE,"Trend03";#N/A,#N/A,FALSE,"03 BalSheet";#N/A,#N/A,FALSE,"Cash Flow"}</definedName>
    <definedName name="wrn.Monthly._.Financials._5" hidden="1">{#N/A,#N/A,FALSE,"PL OCT";#N/A,#N/A,FALSE,"YTD";#N/A,#N/A,FALSE,"Trend03";#N/A,#N/A,FALSE,"03 BalSheet";#N/A,#N/A,FALSE,"Cash Flow"}</definedName>
    <definedName name="wrn.NEW." hidden="1">{"Total P&amp;L",#N/A,FALSE,"P&amp;LTECH";"SUMPIPELINE",#N/A,FALSE,"P&amp;LTECH";"REVENUE",#N/A,FALSE,"P&amp;LTECH";"r&amp;d",#N/A,FALSE,"P&amp;LTECH"}</definedName>
    <definedName name="wrn.NEW._1" hidden="1">{"Total P&amp;L",#N/A,FALSE,"P&amp;LTECH";"SUMPIPELINE",#N/A,FALSE,"P&amp;LTECH";"REVENUE",#N/A,FALSE,"P&amp;LTECH";"r&amp;d",#N/A,FALSE,"P&amp;LTECH"}</definedName>
    <definedName name="wrn.NEW._2" hidden="1">{"Total P&amp;L",#N/A,FALSE,"P&amp;LTECH";"SUMPIPELINE",#N/A,FALSE,"P&amp;LTECH";"REVENUE",#N/A,FALSE,"P&amp;LTECH";"r&amp;d",#N/A,FALSE,"P&amp;LTECH"}</definedName>
    <definedName name="wrn.NEW._3" hidden="1">{"Total P&amp;L",#N/A,FALSE,"P&amp;LTECH";"SUMPIPELINE",#N/A,FALSE,"P&amp;LTECH";"REVENUE",#N/A,FALSE,"P&amp;LTECH";"r&amp;d",#N/A,FALSE,"P&amp;LTECH"}</definedName>
    <definedName name="wrn.NEW._4" hidden="1">{"Total P&amp;L",#N/A,FALSE,"P&amp;LTECH";"SUMPIPELINE",#N/A,FALSE,"P&amp;LTECH";"REVENUE",#N/A,FALSE,"P&amp;LTECH";"r&amp;d",#N/A,FALSE,"P&amp;LTECH"}</definedName>
    <definedName name="wrn.NEW._5" hidden="1">{"Total P&amp;L",#N/A,FALSE,"P&amp;LTECH";"SUMPIPELINE",#N/A,FALSE,"P&amp;LTECH";"REVENUE",#N/A,FALSE,"P&amp;LTECH";"r&amp;d",#N/A,FALSE,"P&amp;LTECH"}</definedName>
    <definedName name="wrn.newest." hidden="1">{#N/A,#N/A,TRUE,"TS";#N/A,#N/A,TRUE,"Combo";#N/A,#N/A,TRUE,"FAIR";#N/A,#N/A,TRUE,"RBC";#N/A,#N/A,TRUE,"xxxx"}</definedName>
    <definedName name="wrn.newest._1" hidden="1">{#N/A,#N/A,TRUE,"TS";#N/A,#N/A,TRUE,"Combo";#N/A,#N/A,TRUE,"FAIR";#N/A,#N/A,TRUE,"RBC";#N/A,#N/A,TRUE,"xxxx"}</definedName>
    <definedName name="wrn.newest._2" hidden="1">{#N/A,#N/A,TRUE,"TS";#N/A,#N/A,TRUE,"Combo";#N/A,#N/A,TRUE,"FAIR";#N/A,#N/A,TRUE,"RBC";#N/A,#N/A,TRUE,"xxxx"}</definedName>
    <definedName name="wrn.newest._3" hidden="1">{#N/A,#N/A,TRUE,"TS";#N/A,#N/A,TRUE,"Combo";#N/A,#N/A,TRUE,"FAIR";#N/A,#N/A,TRUE,"RBC";#N/A,#N/A,TRUE,"xxxx"}</definedName>
    <definedName name="wrn.newest._4" hidden="1">{#N/A,#N/A,TRUE,"TS";#N/A,#N/A,TRUE,"Combo";#N/A,#N/A,TRUE,"FAIR";#N/A,#N/A,TRUE,"RBC";#N/A,#N/A,TRUE,"xxxx"}</definedName>
    <definedName name="wrn.newest._5" hidden="1">{#N/A,#N/A,TRUE,"TS";#N/A,#N/A,TRUE,"Combo";#N/A,#N/A,TRUE,"FAIR";#N/A,#N/A,TRUE,"RBC";#N/A,#N/A,TRUE,"xxxx"}</definedName>
    <definedName name="wrn.OUTPUT." hidden="1">{"DCF","UPSIDE CASE",FALSE,"Sheet1";"DCF","BASE CASE",FALSE,"Sheet1";"DCF","DOWNSIDE CASE",FALSE,"Sheet1"}</definedName>
    <definedName name="wrn.OUTPUT._1" hidden="1">{"DCF","UPSIDE CASE",FALSE,"Sheet1";"DCF","BASE CASE",FALSE,"Sheet1";"DCF","DOWNSIDE CASE",FALSE,"Sheet1"}</definedName>
    <definedName name="wrn.OUTPUT._2" hidden="1">{"DCF","UPSIDE CASE",FALSE,"Sheet1";"DCF","BASE CASE",FALSE,"Sheet1";"DCF","DOWNSIDE CASE",FALSE,"Sheet1"}</definedName>
    <definedName name="wrn.OUTPUT._3" hidden="1">{"DCF","UPSIDE CASE",FALSE,"Sheet1";"DCF","BASE CASE",FALSE,"Sheet1";"DCF","DOWNSIDE CASE",FALSE,"Sheet1"}</definedName>
    <definedName name="wrn.OUTPUT._4" hidden="1">{"DCF","UPSIDE CASE",FALSE,"Sheet1";"DCF","BASE CASE",FALSE,"Sheet1";"DCF","DOWNSIDE CASE",FALSE,"Sheet1"}</definedName>
    <definedName name="wrn.OUTPUT._5" hidden="1">{"DCF","UPSIDE CASE",FALSE,"Sheet1";"DCF","BASE CASE",FALSE,"Sheet1";"DCF","DOWNSIDE CASE",FALSE,"Sheet1"}</definedName>
    <definedName name="wrn.p_room." hidden="1">{#N/A,#N/A,TRUE,"损益表";#N/A,#N/A,TRUE,"市场分划"}</definedName>
    <definedName name="wrn.Package." hidden="1">{#N/A,#N/A,FALSE,"PL NOV";#N/A,#N/A,FALSE,"Trend00";#N/A,#N/A,FALSE,"YTD";#N/A,#N/A,FALSE,"00 balSheet";#N/A,#N/A,FALSE,"Bank BalSh"}</definedName>
    <definedName name="wrn.Package._1" hidden="1">{#N/A,#N/A,FALSE,"PL NOV";#N/A,#N/A,FALSE,"Trend00";#N/A,#N/A,FALSE,"YTD";#N/A,#N/A,FALSE,"00 balSheet";#N/A,#N/A,FALSE,"Bank BalSh"}</definedName>
    <definedName name="wrn.Package._2" hidden="1">{#N/A,#N/A,FALSE,"PL NOV";#N/A,#N/A,FALSE,"Trend00";#N/A,#N/A,FALSE,"YTD";#N/A,#N/A,FALSE,"00 balSheet";#N/A,#N/A,FALSE,"Bank BalSh"}</definedName>
    <definedName name="wrn.Package._3" hidden="1">{#N/A,#N/A,FALSE,"PL NOV";#N/A,#N/A,FALSE,"Trend00";#N/A,#N/A,FALSE,"YTD";#N/A,#N/A,FALSE,"00 balSheet";#N/A,#N/A,FALSE,"Bank BalSh"}</definedName>
    <definedName name="wrn.Package._4" hidden="1">{#N/A,#N/A,FALSE,"PL NOV";#N/A,#N/A,FALSE,"Trend00";#N/A,#N/A,FALSE,"YTD";#N/A,#N/A,FALSE,"00 balSheet";#N/A,#N/A,FALSE,"Bank BalSh"}</definedName>
    <definedName name="wrn.Package._5" hidden="1">{#N/A,#N/A,FALSE,"PL NOV";#N/A,#N/A,FALSE,"Trend00";#N/A,#N/A,FALSE,"YTD";#N/A,#N/A,FALSE,"00 balSheet";#N/A,#N/A,FALSE,"Bank BalSh"}</definedName>
    <definedName name="wrn.packer._.1." hidden="1">{#N/A,#N/A,FALSE,"gopher summary";#N/A,#N/A,FALSE,"GOPH-Comp Co. Mult";#N/A,#N/A,FALSE,"GOPH-Acq. Mult ";#N/A,#N/A,FALSE,"gopher dcf";#N/A,#N/A,FALSE,"goph-dividend";#N/A,#N/A,FALSE,"GOPHER WACC";#N/A,#N/A,FALSE,"Contribution";#N/A,#N/A,FALSE,"contr.anal.";#N/A,#N/A,FALSE,"acc_dil";#N/A,#N/A,FALSE,"GOPHER";#N/A,#N/A,FALSE,"pro forma";#N/A,#N/A,FALSE,"PACK-Comp Co. Mult";#N/A,#N/A,FALSE,"packer dcf ";#N/A,#N/A,FALSE,"PACK WACC ";#N/A,#N/A,FALSE,"PACKER";#N/A,#N/A,FALSE,"PurchPriMult"}</definedName>
    <definedName name="wrn.packer._.1._1" hidden="1">{#N/A,#N/A,FALSE,"gopher summary";#N/A,#N/A,FALSE,"GOPH-Comp Co. Mult";#N/A,#N/A,FALSE,"GOPH-Acq. Mult ";#N/A,#N/A,FALSE,"gopher dcf";#N/A,#N/A,FALSE,"goph-dividend";#N/A,#N/A,FALSE,"GOPHER WACC";#N/A,#N/A,FALSE,"Contribution";#N/A,#N/A,FALSE,"contr.anal.";#N/A,#N/A,FALSE,"acc_dil";#N/A,#N/A,FALSE,"GOPHER";#N/A,#N/A,FALSE,"pro forma";#N/A,#N/A,FALSE,"PACK-Comp Co. Mult";#N/A,#N/A,FALSE,"packer dcf ";#N/A,#N/A,FALSE,"PACK WACC ";#N/A,#N/A,FALSE,"PACKER";#N/A,#N/A,FALSE,"PurchPriMult"}</definedName>
    <definedName name="wrn.packer._.1._2" hidden="1">{#N/A,#N/A,FALSE,"gopher summary";#N/A,#N/A,FALSE,"GOPH-Comp Co. Mult";#N/A,#N/A,FALSE,"GOPH-Acq. Mult ";#N/A,#N/A,FALSE,"gopher dcf";#N/A,#N/A,FALSE,"goph-dividend";#N/A,#N/A,FALSE,"GOPHER WACC";#N/A,#N/A,FALSE,"Contribution";#N/A,#N/A,FALSE,"contr.anal.";#N/A,#N/A,FALSE,"acc_dil";#N/A,#N/A,FALSE,"GOPHER";#N/A,#N/A,FALSE,"pro forma";#N/A,#N/A,FALSE,"PACK-Comp Co. Mult";#N/A,#N/A,FALSE,"packer dcf ";#N/A,#N/A,FALSE,"PACK WACC ";#N/A,#N/A,FALSE,"PACKER";#N/A,#N/A,FALSE,"PurchPriMult"}</definedName>
    <definedName name="wrn.packer._.1._3" hidden="1">{#N/A,#N/A,FALSE,"gopher summary";#N/A,#N/A,FALSE,"GOPH-Comp Co. Mult";#N/A,#N/A,FALSE,"GOPH-Acq. Mult ";#N/A,#N/A,FALSE,"gopher dcf";#N/A,#N/A,FALSE,"goph-dividend";#N/A,#N/A,FALSE,"GOPHER WACC";#N/A,#N/A,FALSE,"Contribution";#N/A,#N/A,FALSE,"contr.anal.";#N/A,#N/A,FALSE,"acc_dil";#N/A,#N/A,FALSE,"GOPHER";#N/A,#N/A,FALSE,"pro forma";#N/A,#N/A,FALSE,"PACK-Comp Co. Mult";#N/A,#N/A,FALSE,"packer dcf ";#N/A,#N/A,FALSE,"PACK WACC ";#N/A,#N/A,FALSE,"PACKER";#N/A,#N/A,FALSE,"PurchPriMult"}</definedName>
    <definedName name="wrn.packer._.1._4" hidden="1">{#N/A,#N/A,FALSE,"gopher summary";#N/A,#N/A,FALSE,"GOPH-Comp Co. Mult";#N/A,#N/A,FALSE,"GOPH-Acq. Mult ";#N/A,#N/A,FALSE,"gopher dcf";#N/A,#N/A,FALSE,"goph-dividend";#N/A,#N/A,FALSE,"GOPHER WACC";#N/A,#N/A,FALSE,"Contribution";#N/A,#N/A,FALSE,"contr.anal.";#N/A,#N/A,FALSE,"acc_dil";#N/A,#N/A,FALSE,"GOPHER";#N/A,#N/A,FALSE,"pro forma";#N/A,#N/A,FALSE,"PACK-Comp Co. Mult";#N/A,#N/A,FALSE,"packer dcf ";#N/A,#N/A,FALSE,"PACK WACC ";#N/A,#N/A,FALSE,"PACKER";#N/A,#N/A,FALSE,"PurchPriMult"}</definedName>
    <definedName name="wrn.packer._.1._5" hidden="1">{#N/A,#N/A,FALSE,"gopher summary";#N/A,#N/A,FALSE,"GOPH-Comp Co. Mult";#N/A,#N/A,FALSE,"GOPH-Acq. Mult ";#N/A,#N/A,FALSE,"gopher dcf";#N/A,#N/A,FALSE,"goph-dividend";#N/A,#N/A,FALSE,"GOPHER WACC";#N/A,#N/A,FALSE,"Contribution";#N/A,#N/A,FALSE,"contr.anal.";#N/A,#N/A,FALSE,"acc_dil";#N/A,#N/A,FALSE,"GOPHER";#N/A,#N/A,FALSE,"pro forma";#N/A,#N/A,FALSE,"PACK-Comp Co. Mult";#N/A,#N/A,FALSE,"packer dcf ";#N/A,#N/A,FALSE,"PACK WACC ";#N/A,#N/A,FALSE,"PACKER";#N/A,#N/A,FALSE,"PurchPriMult"}</definedName>
    <definedName name="wrn.Part._.1." hidden="1">{#N/A,#N/A,FALSE,"Title";#N/A,#N/A,FALSE,"Tbl Contents";#N/A,#N/A,FALSE,"Management Summary (1)";#N/A,#N/A,FALSE,"Major Project  (1)";#N/A,#N/A,FALSE,"Qterly Income";#N/A,#N/A,FALSE,"Major Project [2]";#N/A,#N/A,FALSE,"Project PBT chart 4A";#N/A,#N/A,FALSE,"Income Statement";#N/A,#N/A,FALSE,"Mntly Income";#N/A,#N/A,FALSE,"Rev Mix Chart 7A";#N/A,#N/A,FALSE,"GM Mix Chart 7b";#N/A,#N/A,FALSE,"Serv-PC % Chart 7C";#N/A,#N/A,FALSE,"Variance analysis";#N/A,#N/A,FALSE,"Cur Mnth Cash";#N/A,#N/A,FALSE,"Current Qtr Cash";#N/A,#N/A,FALSE,"Qtrly Cashflow";#N/A,#N/A,FALSE,"Mnthly Cashflow";#N/A,#N/A,FALSE,"Accts. Rec.";#N/A,#N/A,FALSE,"Headcnt Det";#N/A,#N/A,FALSE,"Gross Headcount"}</definedName>
    <definedName name="wrn.Part._.1._1" hidden="1">{#N/A,#N/A,FALSE,"Title";#N/A,#N/A,FALSE,"Tbl Contents";#N/A,#N/A,FALSE,"Management Summary (1)";#N/A,#N/A,FALSE,"Major Project  (1)";#N/A,#N/A,FALSE,"Qterly Income";#N/A,#N/A,FALSE,"Major Project [2]";#N/A,#N/A,FALSE,"Project PBT chart 4A";#N/A,#N/A,FALSE,"Income Statement";#N/A,#N/A,FALSE,"Mntly Income";#N/A,#N/A,FALSE,"Rev Mix Chart 7A";#N/A,#N/A,FALSE,"GM Mix Chart 7b";#N/A,#N/A,FALSE,"Serv-PC % Chart 7C";#N/A,#N/A,FALSE,"Variance analysis";#N/A,#N/A,FALSE,"Cur Mnth Cash";#N/A,#N/A,FALSE,"Current Qtr Cash";#N/A,#N/A,FALSE,"Qtrly Cashflow";#N/A,#N/A,FALSE,"Mnthly Cashflow";#N/A,#N/A,FALSE,"Accts. Rec.";#N/A,#N/A,FALSE,"Headcnt Det";#N/A,#N/A,FALSE,"Gross Headcount"}</definedName>
    <definedName name="wrn.Part._.1._2" hidden="1">{#N/A,#N/A,FALSE,"Title";#N/A,#N/A,FALSE,"Tbl Contents";#N/A,#N/A,FALSE,"Management Summary (1)";#N/A,#N/A,FALSE,"Major Project  (1)";#N/A,#N/A,FALSE,"Qterly Income";#N/A,#N/A,FALSE,"Major Project [2]";#N/A,#N/A,FALSE,"Project PBT chart 4A";#N/A,#N/A,FALSE,"Income Statement";#N/A,#N/A,FALSE,"Mntly Income";#N/A,#N/A,FALSE,"Rev Mix Chart 7A";#N/A,#N/A,FALSE,"GM Mix Chart 7b";#N/A,#N/A,FALSE,"Serv-PC % Chart 7C";#N/A,#N/A,FALSE,"Variance analysis";#N/A,#N/A,FALSE,"Cur Mnth Cash";#N/A,#N/A,FALSE,"Current Qtr Cash";#N/A,#N/A,FALSE,"Qtrly Cashflow";#N/A,#N/A,FALSE,"Mnthly Cashflow";#N/A,#N/A,FALSE,"Accts. Rec.";#N/A,#N/A,FALSE,"Headcnt Det";#N/A,#N/A,FALSE,"Gross Headcount"}</definedName>
    <definedName name="wrn.Part._.1._3" hidden="1">{#N/A,#N/A,FALSE,"Title";#N/A,#N/A,FALSE,"Tbl Contents";#N/A,#N/A,FALSE,"Management Summary (1)";#N/A,#N/A,FALSE,"Major Project  (1)";#N/A,#N/A,FALSE,"Qterly Income";#N/A,#N/A,FALSE,"Major Project [2]";#N/A,#N/A,FALSE,"Project PBT chart 4A";#N/A,#N/A,FALSE,"Income Statement";#N/A,#N/A,FALSE,"Mntly Income";#N/A,#N/A,FALSE,"Rev Mix Chart 7A";#N/A,#N/A,FALSE,"GM Mix Chart 7b";#N/A,#N/A,FALSE,"Serv-PC % Chart 7C";#N/A,#N/A,FALSE,"Variance analysis";#N/A,#N/A,FALSE,"Cur Mnth Cash";#N/A,#N/A,FALSE,"Current Qtr Cash";#N/A,#N/A,FALSE,"Qtrly Cashflow";#N/A,#N/A,FALSE,"Mnthly Cashflow";#N/A,#N/A,FALSE,"Accts. Rec.";#N/A,#N/A,FALSE,"Headcnt Det";#N/A,#N/A,FALSE,"Gross Headcount"}</definedName>
    <definedName name="wrn.Part._.1._4" hidden="1">{#N/A,#N/A,FALSE,"Title";#N/A,#N/A,FALSE,"Tbl Contents";#N/A,#N/A,FALSE,"Management Summary (1)";#N/A,#N/A,FALSE,"Major Project  (1)";#N/A,#N/A,FALSE,"Qterly Income";#N/A,#N/A,FALSE,"Major Project [2]";#N/A,#N/A,FALSE,"Project PBT chart 4A";#N/A,#N/A,FALSE,"Income Statement";#N/A,#N/A,FALSE,"Mntly Income";#N/A,#N/A,FALSE,"Rev Mix Chart 7A";#N/A,#N/A,FALSE,"GM Mix Chart 7b";#N/A,#N/A,FALSE,"Serv-PC % Chart 7C";#N/A,#N/A,FALSE,"Variance analysis";#N/A,#N/A,FALSE,"Cur Mnth Cash";#N/A,#N/A,FALSE,"Current Qtr Cash";#N/A,#N/A,FALSE,"Qtrly Cashflow";#N/A,#N/A,FALSE,"Mnthly Cashflow";#N/A,#N/A,FALSE,"Accts. Rec.";#N/A,#N/A,FALSE,"Headcnt Det";#N/A,#N/A,FALSE,"Gross Headcount"}</definedName>
    <definedName name="wrn.Part._.1._5" hidden="1">{#N/A,#N/A,FALSE,"Title";#N/A,#N/A,FALSE,"Tbl Contents";#N/A,#N/A,FALSE,"Management Summary (1)";#N/A,#N/A,FALSE,"Major Project  (1)";#N/A,#N/A,FALSE,"Qterly Income";#N/A,#N/A,FALSE,"Major Project [2]";#N/A,#N/A,FALSE,"Project PBT chart 4A";#N/A,#N/A,FALSE,"Income Statement";#N/A,#N/A,FALSE,"Mntly Income";#N/A,#N/A,FALSE,"Rev Mix Chart 7A";#N/A,#N/A,FALSE,"GM Mix Chart 7b";#N/A,#N/A,FALSE,"Serv-PC % Chart 7C";#N/A,#N/A,FALSE,"Variance analysis";#N/A,#N/A,FALSE,"Cur Mnth Cash";#N/A,#N/A,FALSE,"Current Qtr Cash";#N/A,#N/A,FALSE,"Qtrly Cashflow";#N/A,#N/A,FALSE,"Mnthly Cashflow";#N/A,#N/A,FALSE,"Accts. Rec.";#N/A,#N/A,FALSE,"Headcnt Det";#N/A,#N/A,FALSE,"Gross Headcount"}</definedName>
    <definedName name="wrn.Part._.2."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wrn.Part._.2._1"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wrn.Part._.2._2"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wrn.Part._.2._3"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wrn.Part._.2._4"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wrn.Part._.2._5"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wrn.PLX." hidden="1">{"cred comp",#N/A,FALSE,"Comparable Credit Analysis";"IS",#N/A,FALSE,"IS";"Sensitivity",#N/A,FALSE,"Sensitivity";"BS",#N/A,FALSE,"BS";"Bond Summary",#N/A,FALSE,"B Summary";"AD",#N/A,FALSE,"Accretion";"NAV",#N/A,FALSE,"NAV";"SU",#N/A,FALSE,"S&amp;U";"acq. study",#N/A,FALSE,"Acq. Study";"F Charges",#N/A,FALSE,"Fixed Charges"}</definedName>
    <definedName name="wrn.PLX._1" hidden="1">{"cred comp",#N/A,FALSE,"Comparable Credit Analysis";"IS",#N/A,FALSE,"IS";"Sensitivity",#N/A,FALSE,"Sensitivity";"BS",#N/A,FALSE,"BS";"Bond Summary",#N/A,FALSE,"B Summary";"AD",#N/A,FALSE,"Accretion";"NAV",#N/A,FALSE,"NAV";"SU",#N/A,FALSE,"S&amp;U";"acq. study",#N/A,FALSE,"Acq. Study";"F Charges",#N/A,FALSE,"Fixed Charges"}</definedName>
    <definedName name="wrn.PLX._2" hidden="1">{"cred comp",#N/A,FALSE,"Comparable Credit Analysis";"IS",#N/A,FALSE,"IS";"Sensitivity",#N/A,FALSE,"Sensitivity";"BS",#N/A,FALSE,"BS";"Bond Summary",#N/A,FALSE,"B Summary";"AD",#N/A,FALSE,"Accretion";"NAV",#N/A,FALSE,"NAV";"SU",#N/A,FALSE,"S&amp;U";"acq. study",#N/A,FALSE,"Acq. Study";"F Charges",#N/A,FALSE,"Fixed Charges"}</definedName>
    <definedName name="wrn.PLX._3" hidden="1">{"cred comp",#N/A,FALSE,"Comparable Credit Analysis";"IS",#N/A,FALSE,"IS";"Sensitivity",#N/A,FALSE,"Sensitivity";"BS",#N/A,FALSE,"BS";"Bond Summary",#N/A,FALSE,"B Summary";"AD",#N/A,FALSE,"Accretion";"NAV",#N/A,FALSE,"NAV";"SU",#N/A,FALSE,"S&amp;U";"acq. study",#N/A,FALSE,"Acq. Study";"F Charges",#N/A,FALSE,"Fixed Charges"}</definedName>
    <definedName name="wrn.PLX._4" hidden="1">{"cred comp",#N/A,FALSE,"Comparable Credit Analysis";"IS",#N/A,FALSE,"IS";"Sensitivity",#N/A,FALSE,"Sensitivity";"BS",#N/A,FALSE,"BS";"Bond Summary",#N/A,FALSE,"B Summary";"AD",#N/A,FALSE,"Accretion";"NAV",#N/A,FALSE,"NAV";"SU",#N/A,FALSE,"S&amp;U";"acq. study",#N/A,FALSE,"Acq. Study";"F Charges",#N/A,FALSE,"Fixed Charges"}</definedName>
    <definedName name="wrn.PLX._5" hidden="1">{"cred comp",#N/A,FALSE,"Comparable Credit Analysis";"IS",#N/A,FALSE,"IS";"Sensitivity",#N/A,FALSE,"Sensitivity";"BS",#N/A,FALSE,"BS";"Bond Summary",#N/A,FALSE,"B Summary";"AD",#N/A,FALSE,"Accretion";"NAV",#N/A,FALSE,"NAV";"SU",#N/A,FALSE,"S&amp;U";"acq. study",#N/A,FALSE,"Acq. Study";"F Charges",#N/A,FALSE,"Fixed Charges"}</definedName>
    <definedName name="wrn.print." hidden="1">{#N/A,#N/A,FALSE,"SUM";#N/A,#N/A,FALSE,"Holding Cost ";#N/A,#N/A,FALSE,"2000 &amp; C3D";#N/A,#N/A,FALSE,"Disposal Costs";#N/A,#N/A,FALSE,"WIP";#N/A,#N/A,FALSE,"Fin Goods"}</definedName>
    <definedName name="wrn.Print._.All._.Pages." hidden="1">{"LBO Summary",#N/A,FALSE,"Summary";"Income Statement",#N/A,FALSE,"Model";"Cash Flow",#N/A,FALSE,"Model";"Balance Sheet",#N/A,FALSE,"Model";"Working Capital",#N/A,FALSE,"Model";"Pro Forma Balance Sheets",#N/A,FALSE,"PFBS";"Debt Balances",#N/A,FALSE,"Model";"Fee Schedules",#N/A,FALSE,"Model"}</definedName>
    <definedName name="wrn.Print._.All._.Pages._1" hidden="1">{"LBO Summary",#N/A,FALSE,"Summary";"Income Statement",#N/A,FALSE,"Model";"Cash Flow",#N/A,FALSE,"Model";"Balance Sheet",#N/A,FALSE,"Model";"Working Capital",#N/A,FALSE,"Model";"Pro Forma Balance Sheets",#N/A,FALSE,"PFBS";"Debt Balances",#N/A,FALSE,"Model";"Fee Schedules",#N/A,FALSE,"Model"}</definedName>
    <definedName name="wrn.Print._.All._.Pages._2" hidden="1">{"LBO Summary",#N/A,FALSE,"Summary";"Income Statement",#N/A,FALSE,"Model";"Cash Flow",#N/A,FALSE,"Model";"Balance Sheet",#N/A,FALSE,"Model";"Working Capital",#N/A,FALSE,"Model";"Pro Forma Balance Sheets",#N/A,FALSE,"PFBS";"Debt Balances",#N/A,FALSE,"Model";"Fee Schedules",#N/A,FALSE,"Model"}</definedName>
    <definedName name="wrn.Print._.All._.Pages._3" hidden="1">{"LBO Summary",#N/A,FALSE,"Summary";"Income Statement",#N/A,FALSE,"Model";"Cash Flow",#N/A,FALSE,"Model";"Balance Sheet",#N/A,FALSE,"Model";"Working Capital",#N/A,FALSE,"Model";"Pro Forma Balance Sheets",#N/A,FALSE,"PFBS";"Debt Balances",#N/A,FALSE,"Model";"Fee Schedules",#N/A,FALSE,"Model"}</definedName>
    <definedName name="wrn.Print._.All._.Pages._4" hidden="1">{"LBO Summary",#N/A,FALSE,"Summary";"Income Statement",#N/A,FALSE,"Model";"Cash Flow",#N/A,FALSE,"Model";"Balance Sheet",#N/A,FALSE,"Model";"Working Capital",#N/A,FALSE,"Model";"Pro Forma Balance Sheets",#N/A,FALSE,"PFBS";"Debt Balances",#N/A,FALSE,"Model";"Fee Schedules",#N/A,FALSE,"Model"}</definedName>
    <definedName name="wrn.Print._.All._.Pages._5" hidden="1">{"LBO Summary",#N/A,FALSE,"Summary";"Income Statement",#N/A,FALSE,"Model";"Cash Flow",#N/A,FALSE,"Model";"Balance Sheet",#N/A,FALSE,"Model";"Working Capital",#N/A,FALSE,"Model";"Pro Forma Balance Sheets",#N/A,FALSE,"PFBS";"Debt Balances",#N/A,FALSE,"Model";"Fee Schedules",#N/A,FALSE,"Model"}</definedName>
    <definedName name="wrn.print._1" hidden="1">{#N/A,#N/A,FALSE,"SUM";#N/A,#N/A,FALSE,"Holding Cost ";#N/A,#N/A,FALSE,"2000 &amp; C3D";#N/A,#N/A,FALSE,"Disposal Costs";#N/A,#N/A,FALSE,"WIP";#N/A,#N/A,FALSE,"Fin Goods"}</definedName>
    <definedName name="wrn.print._2" hidden="1">{#N/A,#N/A,FALSE,"SUM";#N/A,#N/A,FALSE,"Holding Cost ";#N/A,#N/A,FALSE,"2000 &amp; C3D";#N/A,#N/A,FALSE,"Disposal Costs";#N/A,#N/A,FALSE,"WIP";#N/A,#N/A,FALSE,"Fin Goods"}</definedName>
    <definedName name="wrn.print._3" hidden="1">{#N/A,#N/A,FALSE,"SUM";#N/A,#N/A,FALSE,"Holding Cost ";#N/A,#N/A,FALSE,"2000 &amp; C3D";#N/A,#N/A,FALSE,"Disposal Costs";#N/A,#N/A,FALSE,"WIP";#N/A,#N/A,FALSE,"Fin Goods"}</definedName>
    <definedName name="wrn.print._4" hidden="1">{#N/A,#N/A,FALSE,"SUM";#N/A,#N/A,FALSE,"Holding Cost ";#N/A,#N/A,FALSE,"2000 &amp; C3D";#N/A,#N/A,FALSE,"Disposal Costs";#N/A,#N/A,FALSE,"WIP";#N/A,#N/A,FALSE,"Fin Goods"}</definedName>
    <definedName name="wrn.print._5" hidden="1">{#N/A,#N/A,FALSE,"SUM";#N/A,#N/A,FALSE,"Holding Cost ";#N/A,#N/A,FALSE,"2000 &amp; C3D";#N/A,#N/A,FALSE,"Disposal Costs";#N/A,#N/A,FALSE,"WIP";#N/A,#N/A,FALSE,"Fin Goods"}</definedName>
    <definedName name="wrn.Printout." hidden="1">{"Multiple view",#N/A,FALSE,"GS Update Valuation";"NLG Merger view",#N/A,FALSE,"GS Update Valuation";"Dollar Merger view",#N/A,FALSE,"GS Update Valuation"}</definedName>
    <definedName name="wrn.Pump." hidden="1">{#N/A,#N/A,FALSE,"Assump";#N/A,#N/A,FALSE,"Income";#N/A,#N/A,FALSE,"Balance";#N/A,#N/A,FALSE,"DCF Pump";#N/A,#N/A,FALSE,"Trans Assump";#N/A,#N/A,FALSE,"Combined Income";#N/A,#N/A,FALSE,"Combined Balance"}</definedName>
    <definedName name="wrn.Pump._1" hidden="1">{#N/A,#N/A,FALSE,"Assump";#N/A,#N/A,FALSE,"Income";#N/A,#N/A,FALSE,"Balance";#N/A,#N/A,FALSE,"DCF Pump";#N/A,#N/A,FALSE,"Trans Assump";#N/A,#N/A,FALSE,"Combined Income";#N/A,#N/A,FALSE,"Combined Balance"}</definedName>
    <definedName name="wrn.Pump._2" hidden="1">{#N/A,#N/A,FALSE,"Assump";#N/A,#N/A,FALSE,"Income";#N/A,#N/A,FALSE,"Balance";#N/A,#N/A,FALSE,"DCF Pump";#N/A,#N/A,FALSE,"Trans Assump";#N/A,#N/A,FALSE,"Combined Income";#N/A,#N/A,FALSE,"Combined Balance"}</definedName>
    <definedName name="wrn.Pump._3" hidden="1">{#N/A,#N/A,FALSE,"Assump";#N/A,#N/A,FALSE,"Income";#N/A,#N/A,FALSE,"Balance";#N/A,#N/A,FALSE,"DCF Pump";#N/A,#N/A,FALSE,"Trans Assump";#N/A,#N/A,FALSE,"Combined Income";#N/A,#N/A,FALSE,"Combined Balance"}</definedName>
    <definedName name="wrn.Pump._4" hidden="1">{#N/A,#N/A,FALSE,"Assump";#N/A,#N/A,FALSE,"Income";#N/A,#N/A,FALSE,"Balance";#N/A,#N/A,FALSE,"DCF Pump";#N/A,#N/A,FALSE,"Trans Assump";#N/A,#N/A,FALSE,"Combined Income";#N/A,#N/A,FALSE,"Combined Balance"}</definedName>
    <definedName name="wrn.Pump._5" hidden="1">{#N/A,#N/A,FALSE,"Assump";#N/A,#N/A,FALSE,"Income";#N/A,#N/A,FALSE,"Balance";#N/A,#N/A,FALSE,"DCF Pump";#N/A,#N/A,FALSE,"Trans Assump";#N/A,#N/A,FALSE,"Combined Income";#N/A,#N/A,FALSE,"Combined Balance"}</definedName>
    <definedName name="wrn.Radio." hidden="1">{#N/A,#N/A,FALSE,"Virgin Flightdeck"}</definedName>
    <definedName name="wrn.Radio._1" hidden="1">{#N/A,#N/A,FALSE,"Virgin Flightdeck"}</definedName>
    <definedName name="wrn.Radio._2" hidden="1">{#N/A,#N/A,FALSE,"Virgin Flightdeck"}</definedName>
    <definedName name="wrn.Radio._3" hidden="1">{#N/A,#N/A,FALSE,"Virgin Flightdeck"}</definedName>
    <definedName name="wrn.Radio._4" hidden="1">{#N/A,#N/A,FALSE,"Virgin Flightdeck"}</definedName>
    <definedName name="wrn.Radio._5" hidden="1">{#N/A,#N/A,FALSE,"Virgin Flightdeck"}</definedName>
    <definedName name="wrn.RELEVANTSHEETS." hidden="1">{#N/A,#N/A,FALSE,"AD_Purch";#N/A,#N/A,FALSE,"Projections";#N/A,#N/A,FALSE,"DCF";#N/A,#N/A,FALSE,"Mkt Val"}</definedName>
    <definedName name="wrn.RELEVANTSHEETS._1" hidden="1">{#N/A,#N/A,FALSE,"AD_Purch";#N/A,#N/A,FALSE,"Projections";#N/A,#N/A,FALSE,"DCF";#N/A,#N/A,FALSE,"Mkt Val"}</definedName>
    <definedName name="wrn.RELEVANTSHEETS._2" hidden="1">{#N/A,#N/A,FALSE,"AD_Purch";#N/A,#N/A,FALSE,"Projections";#N/A,#N/A,FALSE,"DCF";#N/A,#N/A,FALSE,"Mkt Val"}</definedName>
    <definedName name="wrn.RELEVANTSHEETS._3" hidden="1">{#N/A,#N/A,FALSE,"AD_Purch";#N/A,#N/A,FALSE,"Projections";#N/A,#N/A,FALSE,"DCF";#N/A,#N/A,FALSE,"Mkt Val"}</definedName>
    <definedName name="wrn.RELEVANTSHEETS._4" hidden="1">{#N/A,#N/A,FALSE,"AD_Purch";#N/A,#N/A,FALSE,"Projections";#N/A,#N/A,FALSE,"DCF";#N/A,#N/A,FALSE,"Mkt Val"}</definedName>
    <definedName name="wrn.RELEVANTSHEETS._5" hidden="1">{#N/A,#N/A,FALSE,"AD_Purch";#N/A,#N/A,FALSE,"Projections";#N/A,#N/A,FALSE,"DCF";#N/A,#N/A,FALSE,"Mkt Val"}</definedName>
    <definedName name="wrn.Reports2." hidden="1">{"NI2",#N/A,FALSE,"Sum - Exp";"Revenue2",#N/A,FALSE,"Sum - Exp";"Headcount2",#N/A,FALSE,"Sum - Exp";"Pipeline2",#N/A,FALSE,"Sum - Exp";"expenses",#N/A,FALSE,"Sum - Exp"}</definedName>
    <definedName name="wrn.Reports2._1" hidden="1">{"NI2",#N/A,FALSE,"Sum - Exp";"Revenue2",#N/A,FALSE,"Sum - Exp";"Headcount2",#N/A,FALSE,"Sum - Exp";"Pipeline2",#N/A,FALSE,"Sum - Exp";"expenses",#N/A,FALSE,"Sum - Exp"}</definedName>
    <definedName name="wrn.Reports2._2" hidden="1">{"NI2",#N/A,FALSE,"Sum - Exp";"Revenue2",#N/A,FALSE,"Sum - Exp";"Headcount2",#N/A,FALSE,"Sum - Exp";"Pipeline2",#N/A,FALSE,"Sum - Exp";"expenses",#N/A,FALSE,"Sum - Exp"}</definedName>
    <definedName name="wrn.Reports2._3" hidden="1">{"NI2",#N/A,FALSE,"Sum - Exp";"Revenue2",#N/A,FALSE,"Sum - Exp";"Headcount2",#N/A,FALSE,"Sum - Exp";"Pipeline2",#N/A,FALSE,"Sum - Exp";"expenses",#N/A,FALSE,"Sum - Exp"}</definedName>
    <definedName name="wrn.Reports2._4" hidden="1">{"NI2",#N/A,FALSE,"Sum - Exp";"Revenue2",#N/A,FALSE,"Sum - Exp";"Headcount2",#N/A,FALSE,"Sum - Exp";"Pipeline2",#N/A,FALSE,"Sum - Exp";"expenses",#N/A,FALSE,"Sum - Exp"}</definedName>
    <definedName name="wrn.Reports2._5" hidden="1">{"NI2",#N/A,FALSE,"Sum - Exp";"Revenue2",#N/A,FALSE,"Sum - Exp";"Headcount2",#N/A,FALSE,"Sum - Exp";"Pipeline2",#N/A,FALSE,"Sum - Exp";"expenses",#N/A,FALSE,"Sum - Exp"}</definedName>
    <definedName name="wrn.revenue._.detail." hidden="1">{"revenue detail 1",#N/A,FALSE,"Revenue Detail";"revenue detail 2",#N/A,FALSE,"Revenue Detail";"revenue detail 3",#N/A,FALSE,"Revenue Detail";"revenue detail 4",#N/A,FALSE,"Revenue Detail"}</definedName>
    <definedName name="wrn.revenue._.detail._1" hidden="1">{"revenue detail 1",#N/A,FALSE,"Revenue Detail";"revenue detail 2",#N/A,FALSE,"Revenue Detail";"revenue detail 3",#N/A,FALSE,"Revenue Detail";"revenue detail 4",#N/A,FALSE,"Revenue Detail"}</definedName>
    <definedName name="wrn.revenue._.detail._2" hidden="1">{"revenue detail 1",#N/A,FALSE,"Revenue Detail";"revenue detail 2",#N/A,FALSE,"Revenue Detail";"revenue detail 3",#N/A,FALSE,"Revenue Detail";"revenue detail 4",#N/A,FALSE,"Revenue Detail"}</definedName>
    <definedName name="wrn.revenue._.detail._3" hidden="1">{"revenue detail 1",#N/A,FALSE,"Revenue Detail";"revenue detail 2",#N/A,FALSE,"Revenue Detail";"revenue detail 3",#N/A,FALSE,"Revenue Detail";"revenue detail 4",#N/A,FALSE,"Revenue Detail"}</definedName>
    <definedName name="wrn.revenue._.detail._4" hidden="1">{"revenue detail 1",#N/A,FALSE,"Revenue Detail";"revenue detail 2",#N/A,FALSE,"Revenue Detail";"revenue detail 3",#N/A,FALSE,"Revenue Detail";"revenue detail 4",#N/A,FALSE,"Revenue Detail"}</definedName>
    <definedName name="wrn.revenue._.detail._5" hidden="1">{"revenue detail 1",#N/A,FALSE,"Revenue Detail";"revenue detail 2",#N/A,FALSE,"Revenue Detail";"revenue detail 3",#N/A,FALSE,"Revenue Detail";"revenue detail 4",#N/A,FALSE,"Revenue Detail"}</definedName>
    <definedName name="wrn.revenue._.graph." hidden="1">{"revenue graph",#N/A,FALSE,"Revenue Graph"}</definedName>
    <definedName name="wrn.revenue._.graph._1" hidden="1">{"revenue graph",#N/A,FALSE,"Revenue Graph"}</definedName>
    <definedName name="wrn.revenue._.graph._2" hidden="1">{"revenue graph",#N/A,FALSE,"Revenue Graph"}</definedName>
    <definedName name="wrn.revenue._.graph._3" hidden="1">{"revenue graph",#N/A,FALSE,"Revenue Graph"}</definedName>
    <definedName name="wrn.revenue._.graph._4" hidden="1">{"revenue graph",#N/A,FALSE,"Revenue Graph"}</definedName>
    <definedName name="wrn.revenue._.graph._5" hidden="1">{"revenue graph",#N/A,FALSE,"Revenue Graph"}</definedName>
    <definedName name="wrn.Roll._.Up._.Fields." hidden="1">{"Total",#N/A,FALSE,"Six Fields";"PDP",#N/A,FALSE,"Six Fields";"PNP",#N/A,FALSE,"Six Fields";"PUD",#N/A,FALSE,"Six Fields";"Prob",#N/A,FALSE,"Six Fields"}</definedName>
    <definedName name="wrn.Roll._.Up._.Fields._1" hidden="1">{"Total",#N/A,FALSE,"Six Fields";"PDP",#N/A,FALSE,"Six Fields";"PNP",#N/A,FALSE,"Six Fields";"PUD",#N/A,FALSE,"Six Fields";"Prob",#N/A,FALSE,"Six Fields"}</definedName>
    <definedName name="wrn.Roll._.Up._.Fields._2" hidden="1">{"Total",#N/A,FALSE,"Six Fields";"PDP",#N/A,FALSE,"Six Fields";"PNP",#N/A,FALSE,"Six Fields";"PUD",#N/A,FALSE,"Six Fields";"Prob",#N/A,FALSE,"Six Fields"}</definedName>
    <definedName name="wrn.Roll._.Up._.Fields._3" hidden="1">{"Total",#N/A,FALSE,"Six Fields";"PDP",#N/A,FALSE,"Six Fields";"PNP",#N/A,FALSE,"Six Fields";"PUD",#N/A,FALSE,"Six Fields";"Prob",#N/A,FALSE,"Six Fields"}</definedName>
    <definedName name="wrn.Roll._.Up._.Fields._4" hidden="1">{"Total",#N/A,FALSE,"Six Fields";"PDP",#N/A,FALSE,"Six Fields";"PNP",#N/A,FALSE,"Six Fields";"PUD",#N/A,FALSE,"Six Fields";"Prob",#N/A,FALSE,"Six Fields"}</definedName>
    <definedName name="wrn.Roll._.Up._.Fields._5" hidden="1">{"Total",#N/A,FALSE,"Six Fields";"PDP",#N/A,FALSE,"Six Fields";"PNP",#N/A,FALSE,"Six Fields";"PUD",#N/A,FALSE,"Six Fields";"Prob",#N/A,FALSE,"Six Fields"}</definedName>
    <definedName name="wrn.Singtel._.Model." hidden="1">{"Issues1",#N/A,FALSE,"Issues";"Control Panel1",#N/A,FALSE,"Control Panel";"datainput1",#N/A,FALSE,"Data Inputs";"Datainput2",#N/A,FALSE,"Data Inputs";"Datainput3",#N/A,FALSE,"Data Inputs";"Revenues1",#N/A,FALSE,"Revenues";"Revenues2",#N/A,FALSE,"Revenues";"Summary revenue",#N/A,FALSE,"Revenues";"Costs1",#N/A,FALSE,"Costs";"FCF Analysis",#N/A,FALSE,"FCF Analysis";"DCF1",#N/A,FALSE,"DCF Terminal Multiples";"DCF1",#N/A,FALSE,"DCF Perpetuity";"temp capex",#N/A,FALSE,"Temp Capex-Depreciation";"WACC1",#N/A,FALSE,"WACC"}</definedName>
    <definedName name="wrn.Standard." hidden="1">{#N/A,#N/A,FALSE,"Service + Produktion kum";#N/A,#N/A,FALSE,"Produktion kum";#N/A,#N/A,FALSE,"Service kum";#N/A,#N/A,FALSE,"Service Monat";#N/A,#N/A,FALSE,"CARAT"}</definedName>
    <definedName name="wrn.Standard._.Reports."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wrn.Standard._.Reports._1"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wrn.Standard._.Reports._2"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wrn.Standard._.Reports._3"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wrn.Standard._.Reports._4"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wrn.Standard._.Reports._5"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wrn.Statements." hidden="1">{"Co1statements",#N/A,FALSE,"Cmpy1";"Co2statement",#N/A,FALSE,"Cmpy2";"co1pm",#N/A,FALSE,"Co1PM";"co2PM",#N/A,FALSE,"Co2PM";"value",#N/A,FALSE,"value";"opco",#N/A,FALSE,"NewSparkle";"adjusts",#N/A,FALSE,"Adjustments"}</definedName>
    <definedName name="wrn.Statements._1" hidden="1">{"Co1statements",#N/A,FALSE,"Cmpy1";"Co2statement",#N/A,FALSE,"Cmpy2";"co1pm",#N/A,FALSE,"Co1PM";"co2PM",#N/A,FALSE,"Co2PM";"value",#N/A,FALSE,"value";"opco",#N/A,FALSE,"NewSparkle";"adjusts",#N/A,FALSE,"Adjustments"}</definedName>
    <definedName name="wrn.Statements._2" hidden="1">{"Co1statements",#N/A,FALSE,"Cmpy1";"Co2statement",#N/A,FALSE,"Cmpy2";"co1pm",#N/A,FALSE,"Co1PM";"co2PM",#N/A,FALSE,"Co2PM";"value",#N/A,FALSE,"value";"opco",#N/A,FALSE,"NewSparkle";"adjusts",#N/A,FALSE,"Adjustments"}</definedName>
    <definedName name="wrn.Statements._3" hidden="1">{"Co1statements",#N/A,FALSE,"Cmpy1";"Co2statement",#N/A,FALSE,"Cmpy2";"co1pm",#N/A,FALSE,"Co1PM";"co2PM",#N/A,FALSE,"Co2PM";"value",#N/A,FALSE,"value";"opco",#N/A,FALSE,"NewSparkle";"adjusts",#N/A,FALSE,"Adjustments"}</definedName>
    <definedName name="wrn.Statements._4" hidden="1">{"Co1statements",#N/A,FALSE,"Cmpy1";"Co2statement",#N/A,FALSE,"Cmpy2";"co1pm",#N/A,FALSE,"Co1PM";"co2PM",#N/A,FALSE,"Co2PM";"value",#N/A,FALSE,"value";"opco",#N/A,FALSE,"NewSparkle";"adjusts",#N/A,FALSE,"Adjustments"}</definedName>
    <definedName name="wrn.Statements._5" hidden="1">{"Co1statements",#N/A,FALSE,"Cmpy1";"Co2statement",#N/A,FALSE,"Cmpy2";"co1pm",#N/A,FALSE,"Co1PM";"co2PM",#N/A,FALSE,"Co2PM";"value",#N/A,FALSE,"value";"opco",#N/A,FALSE,"NewSparkle";"adjusts",#N/A,FALSE,"Adjustments"}</definedName>
    <definedName name="wrn.Summary." hidden="1">{"Sum1",#N/A,FALSE,"Reserve Report";"Sum2",#N/A,FALSE,"Reserve Report";"Sum3",#N/A,FALSE,"Reserve Report";"Sum4",#N/A,FALSE,"Reserve Report"}</definedName>
    <definedName name="wrn.summary.." hidden="1">{#N/A,#N/A,TRUE,"KEY DATA";#N/A,#N/A,TRUE,"KEY DATA Base Case";#N/A,#N/A,TRUE,"JULY";#N/A,#N/A,TRUE,"AUG";#N/A,#N/A,TRUE,"SEPT";#N/A,#N/A,TRUE,"3Q"}</definedName>
    <definedName name="wrn.summary.._1" hidden="1">{#N/A,#N/A,TRUE,"KEY DATA";#N/A,#N/A,TRUE,"KEY DATA Base Case";#N/A,#N/A,TRUE,"JULY";#N/A,#N/A,TRUE,"AUG";#N/A,#N/A,TRUE,"SEPT";#N/A,#N/A,TRUE,"3Q"}</definedName>
    <definedName name="wrn.summary.._2" hidden="1">{#N/A,#N/A,TRUE,"KEY DATA";#N/A,#N/A,TRUE,"KEY DATA Base Case";#N/A,#N/A,TRUE,"JULY";#N/A,#N/A,TRUE,"AUG";#N/A,#N/A,TRUE,"SEPT";#N/A,#N/A,TRUE,"3Q"}</definedName>
    <definedName name="wrn.summary.._3" hidden="1">{#N/A,#N/A,TRUE,"KEY DATA";#N/A,#N/A,TRUE,"KEY DATA Base Case";#N/A,#N/A,TRUE,"JULY";#N/A,#N/A,TRUE,"AUG";#N/A,#N/A,TRUE,"SEPT";#N/A,#N/A,TRUE,"3Q"}</definedName>
    <definedName name="wrn.summary.._4" hidden="1">{#N/A,#N/A,TRUE,"KEY DATA";#N/A,#N/A,TRUE,"KEY DATA Base Case";#N/A,#N/A,TRUE,"JULY";#N/A,#N/A,TRUE,"AUG";#N/A,#N/A,TRUE,"SEPT";#N/A,#N/A,TRUE,"3Q"}</definedName>
    <definedName name="wrn.summary.._5" hidden="1">{#N/A,#N/A,TRUE,"KEY DATA";#N/A,#N/A,TRUE,"KEY DATA Base Case";#N/A,#N/A,TRUE,"JULY";#N/A,#N/A,TRUE,"AUG";#N/A,#N/A,TRUE,"SEPT";#N/A,#N/A,TRUE,"3Q"}</definedName>
    <definedName name="wrn.summary._.schedules." hidden="1">{"summary1",#N/A,FALSE,"Summary of Values";"summary2",#N/A,FALSE,"Summary of Values"}</definedName>
    <definedName name="wrn.summary._.schedules._1" hidden="1">{"summary1",#N/A,FALSE,"Summary of Values";"summary2",#N/A,FALSE,"Summary of Values"}</definedName>
    <definedName name="wrn.summary._.schedules._2" hidden="1">{"summary1",#N/A,FALSE,"Summary of Values";"summary2",#N/A,FALSE,"Summary of Values"}</definedName>
    <definedName name="wrn.summary._.schedules._3" hidden="1">{"summary1",#N/A,FALSE,"Summary of Values";"summary2",#N/A,FALSE,"Summary of Values"}</definedName>
    <definedName name="wrn.summary._.schedules._4" hidden="1">{"summary1",#N/A,FALSE,"Summary of Values";"summary2",#N/A,FALSE,"Summary of Values"}</definedName>
    <definedName name="wrn.summary._.schedules._5" hidden="1">{"summary1",#N/A,FALSE,"Summary of Values";"summary2",#N/A,FALSE,"Summary of Values"}</definedName>
    <definedName name="wrn.Summary._1" hidden="1">{#N/A,#N/A,TRUE,"KEY DATA";#N/A,#N/A,TRUE,"KEY DATA Base Case";#N/A,#N/A,TRUE,"JULY";#N/A,#N/A,TRUE,"AUG";#N/A,#N/A,TRUE,"SEPT";#N/A,#N/A,TRUE,"3Q"}</definedName>
    <definedName name="wrn.Summary._2" hidden="1">{#N/A,#N/A,TRUE,"KEY DATA";#N/A,#N/A,TRUE,"KEY DATA Base Case";#N/A,#N/A,TRUE,"JULY";#N/A,#N/A,TRUE,"AUG";#N/A,#N/A,TRUE,"SEPT";#N/A,#N/A,TRUE,"3Q"}</definedName>
    <definedName name="wrn.Summary._3" hidden="1">{#N/A,#N/A,TRUE,"KEY DATA";#N/A,#N/A,TRUE,"KEY DATA Base Case";#N/A,#N/A,TRUE,"JULY";#N/A,#N/A,TRUE,"AUG";#N/A,#N/A,TRUE,"SEPT";#N/A,#N/A,TRUE,"3Q"}</definedName>
    <definedName name="wrn.Summary._4" hidden="1">{#N/A,#N/A,TRUE,"KEY DATA";#N/A,#N/A,TRUE,"KEY DATA Base Case";#N/A,#N/A,TRUE,"JULY";#N/A,#N/A,TRUE,"AUG";#N/A,#N/A,TRUE,"SEPT";#N/A,#N/A,TRUE,"3Q"}</definedName>
    <definedName name="wrn.Summary._5" hidden="1">{#N/A,#N/A,TRUE,"KEY DATA";#N/A,#N/A,TRUE,"KEY DATA Base Case";#N/A,#N/A,TRUE,"JULY";#N/A,#N/A,TRUE,"AUG";#N/A,#N/A,TRUE,"SEPT";#N/A,#N/A,TRUE,"3Q"}</definedName>
    <definedName name="wrn.Supplemental_Reports." hidden="1">{#N/A,#N/A,FALSE,"Report Data";#N/A,#N/A,FALSE,"COMP POOL";#N/A,#N/A,FALSE,"COMP POOL NB95";#N/A,#N/A,FALSE,"COMP POOL NB94"}</definedName>
    <definedName name="wrn.Supplemental_Reports._1" hidden="1">{#N/A,#N/A,FALSE,"Report Data";#N/A,#N/A,FALSE,"COMP POOL";#N/A,#N/A,FALSE,"COMP POOL NB95";#N/A,#N/A,FALSE,"COMP POOL NB94"}</definedName>
    <definedName name="wrn.Supplemental_Reports._2" hidden="1">{#N/A,#N/A,FALSE,"Report Data";#N/A,#N/A,FALSE,"COMP POOL";#N/A,#N/A,FALSE,"COMP POOL NB95";#N/A,#N/A,FALSE,"COMP POOL NB94"}</definedName>
    <definedName name="wrn.Supplemental_Reports._3" hidden="1">{#N/A,#N/A,FALSE,"Report Data";#N/A,#N/A,FALSE,"COMP POOL";#N/A,#N/A,FALSE,"COMP POOL NB95";#N/A,#N/A,FALSE,"COMP POOL NB94"}</definedName>
    <definedName name="wrn.Supplemental_Reports._4" hidden="1">{#N/A,#N/A,FALSE,"Report Data";#N/A,#N/A,FALSE,"COMP POOL";#N/A,#N/A,FALSE,"COMP POOL NB95";#N/A,#N/A,FALSE,"COMP POOL NB94"}</definedName>
    <definedName name="wrn.Supplemental_Reports._5" hidden="1">{#N/A,#N/A,FALSE,"Report Data";#N/A,#N/A,FALSE,"COMP POOL";#N/A,#N/A,FALSE,"COMP POOL NB95";#N/A,#N/A,FALSE,"COMP POOL NB94"}</definedName>
    <definedName name="wrn.TARGET._.DCF." hidden="1">{"targetdcf",#N/A,FALSE,"Merger consequences";"TARGETASSU",#N/A,FALSE,"Merger consequences";"TERMINAL VALUE",#N/A,FALSE,"Merger consequences"}</definedName>
    <definedName name="wrn.TARGET._.DCF._1" hidden="1">{"targetdcf",#N/A,FALSE,"Merger consequences";"TARGETASSU",#N/A,FALSE,"Merger consequences";"TERMINAL VALUE",#N/A,FALSE,"Merger consequences"}</definedName>
    <definedName name="wrn.TARGET._.DCF._2" hidden="1">{"targetdcf",#N/A,FALSE,"Merger consequences";"TARGETASSU",#N/A,FALSE,"Merger consequences";"TERMINAL VALUE",#N/A,FALSE,"Merger consequences"}</definedName>
    <definedName name="wrn.TARGET._.DCF._3" hidden="1">{"targetdcf",#N/A,FALSE,"Merger consequences";"TARGETASSU",#N/A,FALSE,"Merger consequences";"TERMINAL VALUE",#N/A,FALSE,"Merger consequences"}</definedName>
    <definedName name="wrn.TARGET._.DCF._4" hidden="1">{"targetdcf",#N/A,FALSE,"Merger consequences";"TARGETASSU",#N/A,FALSE,"Merger consequences";"TERMINAL VALUE",#N/A,FALSE,"Merger consequences"}</definedName>
    <definedName name="wrn.TARGET._.DCF._5" hidden="1">{"targetdcf",#N/A,FALSE,"Merger consequences";"TARGETASSU",#N/A,FALSE,"Merger consequences";"TERMINAL VALUE",#N/A,FALSE,"Merger consequences"}</definedName>
    <definedName name="wrn.technology." hidden="1">{"developed valuation",#N/A,FALSE,"Valuation Analysis";"developed income statement",#N/A,FALSE,"Abbreviated Income Statement";"inprocess valuation",#N/A,FALSE,"Valuation Analysis";"inprocess income statement",#N/A,FALSE,"Abbreviated Income Statement"}</definedName>
    <definedName name="wrn.technology._1" hidden="1">{"developed valuation",#N/A,FALSE,"Valuation Analysis";"developed income statement",#N/A,FALSE,"Abbreviated Income Statement";"inprocess valuation",#N/A,FALSE,"Valuation Analysis";"inprocess income statement",#N/A,FALSE,"Abbreviated Income Statement"}</definedName>
    <definedName name="wrn.technology._2" hidden="1">{"developed valuation",#N/A,FALSE,"Valuation Analysis";"developed income statement",#N/A,FALSE,"Abbreviated Income Statement";"inprocess valuation",#N/A,FALSE,"Valuation Analysis";"inprocess income statement",#N/A,FALSE,"Abbreviated Income Statement"}</definedName>
    <definedName name="wrn.technology._3" hidden="1">{"developed valuation",#N/A,FALSE,"Valuation Analysis";"developed income statement",#N/A,FALSE,"Abbreviated Income Statement";"inprocess valuation",#N/A,FALSE,"Valuation Analysis";"inprocess income statement",#N/A,FALSE,"Abbreviated Income Statement"}</definedName>
    <definedName name="wrn.technology._4" hidden="1">{"developed valuation",#N/A,FALSE,"Valuation Analysis";"developed income statement",#N/A,FALSE,"Abbreviated Income Statement";"inprocess valuation",#N/A,FALSE,"Valuation Analysis";"inprocess income statement",#N/A,FALSE,"Abbreviated Income Statement"}</definedName>
    <definedName name="wrn.technology._5" hidden="1">{"developed valuation",#N/A,FALSE,"Valuation Analysis";"developed income statement",#N/A,FALSE,"Abbreviated Income Statement";"inprocess valuation",#N/A,FALSE,"Valuation Analysis";"inprocess income statement",#N/A,FALSE,"Abbreviated Income Statement"}</definedName>
    <definedName name="wrn.test." hidden="1">{"test2",#N/A,TRUE,"Prices"}</definedName>
    <definedName name="wrn.TheWholeEnchilada." hidden="1">{"CSheet",#N/A,FALSE,"C";"SmCap",#N/A,FALSE,"VAL1";"GulfCoast",#N/A,FALSE,"VAL1";"nav",#N/A,FALSE,"NAV";"Summary",#N/A,FALSE,"NAV"}</definedName>
    <definedName name="wrn.TheWholeEnchilada._1" hidden="1">{"CSheet",#N/A,FALSE,"C";"SmCap",#N/A,FALSE,"VAL1";"GulfCoast",#N/A,FALSE,"VAL1";"nav",#N/A,FALSE,"NAV";"Summary",#N/A,FALSE,"NAV"}</definedName>
    <definedName name="wrn.TheWholeEnchilada._2" hidden="1">{"CSheet",#N/A,FALSE,"C";"SmCap",#N/A,FALSE,"VAL1";"GulfCoast",#N/A,FALSE,"VAL1";"nav",#N/A,FALSE,"NAV";"Summary",#N/A,FALSE,"NAV"}</definedName>
    <definedName name="wrn.TheWholeEnchilada._3" hidden="1">{"CSheet",#N/A,FALSE,"C";"SmCap",#N/A,FALSE,"VAL1";"GulfCoast",#N/A,FALSE,"VAL1";"nav",#N/A,FALSE,"NAV";"Summary",#N/A,FALSE,"NAV"}</definedName>
    <definedName name="wrn.TheWholeEnchilada._4" hidden="1">{"CSheet",#N/A,FALSE,"C";"SmCap",#N/A,FALSE,"VAL1";"GulfCoast",#N/A,FALSE,"VAL1";"nav",#N/A,FALSE,"NAV";"Summary",#N/A,FALSE,"NAV"}</definedName>
    <definedName name="wrn.TheWholeEnchilada._5" hidden="1">{"CSheet",#N/A,FALSE,"C";"SmCap",#N/A,FALSE,"VAL1";"GulfCoast",#N/A,FALSE,"VAL1";"nav",#N/A,FALSE,"NAV";"Summary",#N/A,FALSE,"NAV"}</definedName>
    <definedName name="wrn.TOOL." hidden="1">{#N/A,#N/A,TRUE,"Consolidated";#N/A,#N/A,TRUE,"Offering";#N/A,#N/A,TRUE,"WAE";#N/A,#N/A,TRUE,"Combined";#N/A,#N/A,TRUE,"PE Consolidated";#N/A,#N/A,TRUE,"CF Consolidated";#N/A,#N/A,TRUE,"Income";#N/A,#N/A,TRUE,"OfferingTool";#N/A,#N/A,TRUE,"Inputs";#N/A,#N/A,TRUE,"PE";#N/A,#N/A,TRUE,"CF";#N/A,#N/A,TRUE,"Income (2)";#N/A,#N/A,TRUE,"Inputs (2)";#N/A,#N/A,TRUE,"PE (2)";#N/A,#N/A,TRUE,"CF (2)";#N/A,#N/A,TRUE,"Summary"}</definedName>
    <definedName name="wrn.TOOL._1" hidden="1">{#N/A,#N/A,TRUE,"Consolidated";#N/A,#N/A,TRUE,"Offering";#N/A,#N/A,TRUE,"WAE";#N/A,#N/A,TRUE,"Combined";#N/A,#N/A,TRUE,"PE Consolidated";#N/A,#N/A,TRUE,"CF Consolidated";#N/A,#N/A,TRUE,"Income";#N/A,#N/A,TRUE,"OfferingTool";#N/A,#N/A,TRUE,"Inputs";#N/A,#N/A,TRUE,"PE";#N/A,#N/A,TRUE,"CF";#N/A,#N/A,TRUE,"Income (2)";#N/A,#N/A,TRUE,"Inputs (2)";#N/A,#N/A,TRUE,"PE (2)";#N/A,#N/A,TRUE,"CF (2)";#N/A,#N/A,TRUE,"Summary"}</definedName>
    <definedName name="wrn.TOOL._2" hidden="1">{#N/A,#N/A,TRUE,"Consolidated";#N/A,#N/A,TRUE,"Offering";#N/A,#N/A,TRUE,"WAE";#N/A,#N/A,TRUE,"Combined";#N/A,#N/A,TRUE,"PE Consolidated";#N/A,#N/A,TRUE,"CF Consolidated";#N/A,#N/A,TRUE,"Income";#N/A,#N/A,TRUE,"OfferingTool";#N/A,#N/A,TRUE,"Inputs";#N/A,#N/A,TRUE,"PE";#N/A,#N/A,TRUE,"CF";#N/A,#N/A,TRUE,"Income (2)";#N/A,#N/A,TRUE,"Inputs (2)";#N/A,#N/A,TRUE,"PE (2)";#N/A,#N/A,TRUE,"CF (2)";#N/A,#N/A,TRUE,"Summary"}</definedName>
    <definedName name="wrn.TOOL._3" hidden="1">{#N/A,#N/A,TRUE,"Consolidated";#N/A,#N/A,TRUE,"Offering";#N/A,#N/A,TRUE,"WAE";#N/A,#N/A,TRUE,"Combined";#N/A,#N/A,TRUE,"PE Consolidated";#N/A,#N/A,TRUE,"CF Consolidated";#N/A,#N/A,TRUE,"Income";#N/A,#N/A,TRUE,"OfferingTool";#N/A,#N/A,TRUE,"Inputs";#N/A,#N/A,TRUE,"PE";#N/A,#N/A,TRUE,"CF";#N/A,#N/A,TRUE,"Income (2)";#N/A,#N/A,TRUE,"Inputs (2)";#N/A,#N/A,TRUE,"PE (2)";#N/A,#N/A,TRUE,"CF (2)";#N/A,#N/A,TRUE,"Summary"}</definedName>
    <definedName name="wrn.TOOL._4" hidden="1">{#N/A,#N/A,TRUE,"Consolidated";#N/A,#N/A,TRUE,"Offering";#N/A,#N/A,TRUE,"WAE";#N/A,#N/A,TRUE,"Combined";#N/A,#N/A,TRUE,"PE Consolidated";#N/A,#N/A,TRUE,"CF Consolidated";#N/A,#N/A,TRUE,"Income";#N/A,#N/A,TRUE,"OfferingTool";#N/A,#N/A,TRUE,"Inputs";#N/A,#N/A,TRUE,"PE";#N/A,#N/A,TRUE,"CF";#N/A,#N/A,TRUE,"Income (2)";#N/A,#N/A,TRUE,"Inputs (2)";#N/A,#N/A,TRUE,"PE (2)";#N/A,#N/A,TRUE,"CF (2)";#N/A,#N/A,TRUE,"Summary"}</definedName>
    <definedName name="wrn.TOOL._5" hidden="1">{#N/A,#N/A,TRUE,"Consolidated";#N/A,#N/A,TRUE,"Offering";#N/A,#N/A,TRUE,"WAE";#N/A,#N/A,TRUE,"Combined";#N/A,#N/A,TRUE,"PE Consolidated";#N/A,#N/A,TRUE,"CF Consolidated";#N/A,#N/A,TRUE,"Income";#N/A,#N/A,TRUE,"OfferingTool";#N/A,#N/A,TRUE,"Inputs";#N/A,#N/A,TRUE,"PE";#N/A,#N/A,TRUE,"CF";#N/A,#N/A,TRUE,"Income (2)";#N/A,#N/A,TRUE,"Inputs (2)";#N/A,#N/A,TRUE,"PE (2)";#N/A,#N/A,TRUE,"CF (2)";#N/A,#N/A,TRUE,"Summary"}</definedName>
    <definedName name="wrn.Total." hidden="1">{#N/A,#N/A,FALSE,"Trans-Sum";#N/A,#N/A,FALSE,"Accr-Dilu2";#N/A,#N/A,FALSE,"Contribution";#N/A,#N/A,FALSE,"Combined";#N/A,#N/A,FALSE,"ASTF";#N/A,#N/A,FALSE,"BRA";#N/A,#N/A,FALSE,"Bra_C";#N/A,#N/A,FALSE,"AcqMults";#N/A,#N/A,FALSE,"CompMults";#N/A,#N/A,FALSE,"DCF";#N/A,#N/A,FALSE,"WACC";#N/A,#N/A,FALSE,"LBO";#N/A,#N/A,FALSE,"Summary";#N/A,#N/A,FALSE,"StructSum"}</definedName>
    <definedName name="wrn.Total._.Proved." hidden="1">{"Total",#N/A,FALSE,"Total Proved";"PDP",#N/A,FALSE,"Total Proved";"PNP",#N/A,FALSE,"Total Proved";"PUD",#N/A,FALSE,"Total Proved"}</definedName>
    <definedName name="wrn.Total._.Proved._.plus._.Probable." hidden="1">{"Total",#N/A,FALSE,"Total Proved + Probable";"PDP",#N/A,FALSE,"Total Proved + Probable";"PNP",#N/A,FALSE,"Total Proved + Probable";"PUD",#N/A,FALSE,"Total Proved + Probable";"Prob",#N/A,FALSE,"Total Proved + Probable"}</definedName>
    <definedName name="wrn.Total._.Proved._.plus._.Probable._1" hidden="1">{"Total",#N/A,FALSE,"Total Proved + Probable";"PDP",#N/A,FALSE,"Total Proved + Probable";"PNP",#N/A,FALSE,"Total Proved + Probable";"PUD",#N/A,FALSE,"Total Proved + Probable";"Prob",#N/A,FALSE,"Total Proved + Probable"}</definedName>
    <definedName name="wrn.Total._.Proved._.plus._.Probable._2" hidden="1">{"Total",#N/A,FALSE,"Total Proved + Probable";"PDP",#N/A,FALSE,"Total Proved + Probable";"PNP",#N/A,FALSE,"Total Proved + Probable";"PUD",#N/A,FALSE,"Total Proved + Probable";"Prob",#N/A,FALSE,"Total Proved + Probable"}</definedName>
    <definedName name="wrn.Total._.Proved._.plus._.Probable._3" hidden="1">{"Total",#N/A,FALSE,"Total Proved + Probable";"PDP",#N/A,FALSE,"Total Proved + Probable";"PNP",#N/A,FALSE,"Total Proved + Probable";"PUD",#N/A,FALSE,"Total Proved + Probable";"Prob",#N/A,FALSE,"Total Proved + Probable"}</definedName>
    <definedName name="wrn.Total._.Proved._.plus._.Probable._4" hidden="1">{"Total",#N/A,FALSE,"Total Proved + Probable";"PDP",#N/A,FALSE,"Total Proved + Probable";"PNP",#N/A,FALSE,"Total Proved + Probable";"PUD",#N/A,FALSE,"Total Proved + Probable";"Prob",#N/A,FALSE,"Total Proved + Probable"}</definedName>
    <definedName name="wrn.Total._.Proved._.plus._.Probable._5" hidden="1">{"Total",#N/A,FALSE,"Total Proved + Probable";"PDP",#N/A,FALSE,"Total Proved + Probable";"PNP",#N/A,FALSE,"Total Proved + Probable";"PUD",#N/A,FALSE,"Total Proved + Probable";"Prob",#N/A,FALSE,"Total Proved + Probable"}</definedName>
    <definedName name="wrn.Total._.Proved._1" hidden="1">{"Total",#N/A,FALSE,"Total Proved";"PDP",#N/A,FALSE,"Total Proved";"PNP",#N/A,FALSE,"Total Proved";"PUD",#N/A,FALSE,"Total Proved"}</definedName>
    <definedName name="wrn.Total._.Proved._2" hidden="1">{"Total",#N/A,FALSE,"Total Proved";"PDP",#N/A,FALSE,"Total Proved";"PNP",#N/A,FALSE,"Total Proved";"PUD",#N/A,FALSE,"Total Proved"}</definedName>
    <definedName name="wrn.Total._.Proved._3" hidden="1">{"Total",#N/A,FALSE,"Total Proved";"PDP",#N/A,FALSE,"Total Proved";"PNP",#N/A,FALSE,"Total Proved";"PUD",#N/A,FALSE,"Total Proved"}</definedName>
    <definedName name="wrn.Total._.Proved._4" hidden="1">{"Total",#N/A,FALSE,"Total Proved";"PDP",#N/A,FALSE,"Total Proved";"PNP",#N/A,FALSE,"Total Proved";"PUD",#N/A,FALSE,"Total Proved"}</definedName>
    <definedName name="wrn.Total._.Proved._5" hidden="1">{"Total",#N/A,FALSE,"Total Proved";"PDP",#N/A,FALSE,"Total Proved";"PNP",#N/A,FALSE,"Total Proved";"PUD",#N/A,FALSE,"Total Proved"}</definedName>
    <definedName name="wrn.Total._1" hidden="1">{#N/A,#N/A,FALSE,"Trans-Sum";#N/A,#N/A,FALSE,"Accr-Dilu2";#N/A,#N/A,FALSE,"Contribution";#N/A,#N/A,FALSE,"Combined";#N/A,#N/A,FALSE,"ASTF";#N/A,#N/A,FALSE,"BRA";#N/A,#N/A,FALSE,"Bra_C";#N/A,#N/A,FALSE,"AcqMults";#N/A,#N/A,FALSE,"CompMults";#N/A,#N/A,FALSE,"DCF";#N/A,#N/A,FALSE,"WACC";#N/A,#N/A,FALSE,"LBO";#N/A,#N/A,FALSE,"Summary";#N/A,#N/A,FALSE,"StructSum"}</definedName>
    <definedName name="wrn.Total._2" hidden="1">{#N/A,#N/A,FALSE,"Trans-Sum";#N/A,#N/A,FALSE,"Accr-Dilu2";#N/A,#N/A,FALSE,"Contribution";#N/A,#N/A,FALSE,"Combined";#N/A,#N/A,FALSE,"ASTF";#N/A,#N/A,FALSE,"BRA";#N/A,#N/A,FALSE,"Bra_C";#N/A,#N/A,FALSE,"AcqMults";#N/A,#N/A,FALSE,"CompMults";#N/A,#N/A,FALSE,"DCF";#N/A,#N/A,FALSE,"WACC";#N/A,#N/A,FALSE,"LBO";#N/A,#N/A,FALSE,"Summary";#N/A,#N/A,FALSE,"StructSum"}</definedName>
    <definedName name="wrn.Total._3" hidden="1">{#N/A,#N/A,FALSE,"Trans-Sum";#N/A,#N/A,FALSE,"Accr-Dilu2";#N/A,#N/A,FALSE,"Contribution";#N/A,#N/A,FALSE,"Combined";#N/A,#N/A,FALSE,"ASTF";#N/A,#N/A,FALSE,"BRA";#N/A,#N/A,FALSE,"Bra_C";#N/A,#N/A,FALSE,"AcqMults";#N/A,#N/A,FALSE,"CompMults";#N/A,#N/A,FALSE,"DCF";#N/A,#N/A,FALSE,"WACC";#N/A,#N/A,FALSE,"LBO";#N/A,#N/A,FALSE,"Summary";#N/A,#N/A,FALSE,"StructSum"}</definedName>
    <definedName name="wrn.Total._4" hidden="1">{#N/A,#N/A,FALSE,"Trans-Sum";#N/A,#N/A,FALSE,"Accr-Dilu2";#N/A,#N/A,FALSE,"Contribution";#N/A,#N/A,FALSE,"Combined";#N/A,#N/A,FALSE,"ASTF";#N/A,#N/A,FALSE,"BRA";#N/A,#N/A,FALSE,"Bra_C";#N/A,#N/A,FALSE,"AcqMults";#N/A,#N/A,FALSE,"CompMults";#N/A,#N/A,FALSE,"DCF";#N/A,#N/A,FALSE,"WACC";#N/A,#N/A,FALSE,"LBO";#N/A,#N/A,FALSE,"Summary";#N/A,#N/A,FALSE,"StructSum"}</definedName>
    <definedName name="wrn.Total._5" hidden="1">{#N/A,#N/A,FALSE,"Trans-Sum";#N/A,#N/A,FALSE,"Accr-Dilu2";#N/A,#N/A,FALSE,"Contribution";#N/A,#N/A,FALSE,"Combined";#N/A,#N/A,FALSE,"ASTF";#N/A,#N/A,FALSE,"BRA";#N/A,#N/A,FALSE,"Bra_C";#N/A,#N/A,FALSE,"AcqMults";#N/A,#N/A,FALSE,"CompMults";#N/A,#N/A,FALSE,"DCF";#N/A,#N/A,FALSE,"WACC";#N/A,#N/A,FALSE,"LBO";#N/A,#N/A,FALSE,"Summary";#N/A,#N/A,FALSE,"StructSum"}</definedName>
    <definedName name="wrn.trademark._.and._.trade._.name." hidden="1">{"trademark1",#N/A,FALSE,"Trademark(s) and Trade Name(s)"}</definedName>
    <definedName name="wrn.trademark._.and._.trade._.name._1" hidden="1">{"trademark1",#N/A,FALSE,"Trademark(s) and Trade Name(s)"}</definedName>
    <definedName name="wrn.trademark._.and._.trade._.name._2" hidden="1">{"trademark1",#N/A,FALSE,"Trademark(s) and Trade Name(s)"}</definedName>
    <definedName name="wrn.trademark._.and._.trade._.name._3" hidden="1">{"trademark1",#N/A,FALSE,"Trademark(s) and Trade Name(s)"}</definedName>
    <definedName name="wrn.trademark._.and._.trade._.name._4" hidden="1">{"trademark1",#N/A,FALSE,"Trademark(s) and Trade Name(s)"}</definedName>
    <definedName name="wrn.trademark._.and._.trade._.name._5" hidden="1">{"trademark1",#N/A,FALSE,"Trademark(s) and Trade Name(s)"}</definedName>
    <definedName name="wrn.TransPrcd_123." hidden="1">{#N/A,#N/A,TRUE,"TransPrcd 1";#N/A,#N/A,TRUE,"TransPrcd 2";#N/A,#N/A,TRUE,"TransPrcd 3"}</definedName>
    <definedName name="wrn.TransPrcd_123._1" hidden="1">{#N/A,#N/A,TRUE,"TransPrcd 1";#N/A,#N/A,TRUE,"TransPrcd 2";#N/A,#N/A,TRUE,"TransPrcd 3"}</definedName>
    <definedName name="wrn.TransPrcd_123._2" hidden="1">{#N/A,#N/A,TRUE,"TransPrcd 1";#N/A,#N/A,TRUE,"TransPrcd 2";#N/A,#N/A,TRUE,"TransPrcd 3"}</definedName>
    <definedName name="wrn.TransPrcd_123._3" hidden="1">{#N/A,#N/A,TRUE,"TransPrcd 1";#N/A,#N/A,TRUE,"TransPrcd 2";#N/A,#N/A,TRUE,"TransPrcd 3"}</definedName>
    <definedName name="wrn.TransPrcd_123._4" hidden="1">{#N/A,#N/A,TRUE,"TransPrcd 1";#N/A,#N/A,TRUE,"TransPrcd 2";#N/A,#N/A,TRUE,"TransPrcd 3"}</definedName>
    <definedName name="wrn.TransPrcd_123._5" hidden="1">{#N/A,#N/A,TRUE,"TransPrcd 1";#N/A,#N/A,TRUE,"TransPrcd 2";#N/A,#N/A,TRUE,"TransPrcd 3"}</definedName>
    <definedName name="wrn.upstairs." hidden="1">{"histincome",#N/A,FALSE,"hyfins";"closing balance",#N/A,FALSE,"hyfins"}</definedName>
    <definedName name="wrn.upstairs._1" hidden="1">{"histincome",#N/A,FALSE,"hyfins";"closing balance",#N/A,FALSE,"hyfins"}</definedName>
    <definedName name="wrn.upstairs._2" hidden="1">{"histincome",#N/A,FALSE,"hyfins";"closing balance",#N/A,FALSE,"hyfins"}</definedName>
    <definedName name="wrn.upstairs._3" hidden="1">{"histincome",#N/A,FALSE,"hyfins";"closing balance",#N/A,FALSE,"hyfins"}</definedName>
    <definedName name="wrn.upstairs._4" hidden="1">{"histincome",#N/A,FALSE,"hyfins";"closing balance",#N/A,FALSE,"hyfins"}</definedName>
    <definedName name="wrn.upstairs._5" hidden="1">{"histincome",#N/A,FALSE,"hyfins";"closing balance",#N/A,FALSE,"hyfins"}</definedName>
    <definedName name="wrn.VALUATION." hidden="1">{#N/A,#N/A,FALSE,"Valuation Assumptions";#N/A,#N/A,FALSE,"Summary";#N/A,#N/A,FALSE,"DCF";#N/A,#N/A,FALSE,"Valuation";#N/A,#N/A,FALSE,"WACC";#N/A,#N/A,FALSE,"UBVH";#N/A,#N/A,FALSE,"Free Cash Flow"}</definedName>
    <definedName name="wrn.VALUATION._1" hidden="1">{#N/A,#N/A,FALSE,"Valuation Assumptions";#N/A,#N/A,FALSE,"Summary";#N/A,#N/A,FALSE,"DCF";#N/A,#N/A,FALSE,"Valuation";#N/A,#N/A,FALSE,"WACC";#N/A,#N/A,FALSE,"UBVH";#N/A,#N/A,FALSE,"Free Cash Flow"}</definedName>
    <definedName name="wrn.VALUATION._2" hidden="1">{#N/A,#N/A,FALSE,"Valuation Assumptions";#N/A,#N/A,FALSE,"Summary";#N/A,#N/A,FALSE,"DCF";#N/A,#N/A,FALSE,"Valuation";#N/A,#N/A,FALSE,"WACC";#N/A,#N/A,FALSE,"UBVH";#N/A,#N/A,FALSE,"Free Cash Flow"}</definedName>
    <definedName name="wrn.VALUATION._3" hidden="1">{#N/A,#N/A,FALSE,"Valuation Assumptions";#N/A,#N/A,FALSE,"Summary";#N/A,#N/A,FALSE,"DCF";#N/A,#N/A,FALSE,"Valuation";#N/A,#N/A,FALSE,"WACC";#N/A,#N/A,FALSE,"UBVH";#N/A,#N/A,FALSE,"Free Cash Flow"}</definedName>
    <definedName name="wrn.VALUATION._4" hidden="1">{#N/A,#N/A,FALSE,"Valuation Assumptions";#N/A,#N/A,FALSE,"Summary";#N/A,#N/A,FALSE,"DCF";#N/A,#N/A,FALSE,"Valuation";#N/A,#N/A,FALSE,"WACC";#N/A,#N/A,FALSE,"UBVH";#N/A,#N/A,FALSE,"Free Cash Flow"}</definedName>
    <definedName name="wrn.VALUATION._5" hidden="1">{#N/A,#N/A,FALSE,"Valuation Assumptions";#N/A,#N/A,FALSE,"Summary";#N/A,#N/A,FALSE,"DCF";#N/A,#N/A,FALSE,"Valuation";#N/A,#N/A,FALSE,"WACC";#N/A,#N/A,FALSE,"UBVH";#N/A,#N/A,FALSE,"Free Cash Flow"}</definedName>
    <definedName name="wrn.Weekly._.Scrap._.Report." hidden="1">{#N/A,#N/A,TRUE,"GEM Total";#N/A,#N/A,TRUE,"Final Assembly";#N/A,#N/A,TRUE,"Cleaning";#N/A,#N/A,TRUE,"Schooping,Clearing";#N/A,#N/A,TRUE,"Winding"}</definedName>
    <definedName name="wrn.weekly._.scrap._.report..." hidden="1">{#N/A,#N/A,TRUE,"GEM Total";#N/A,#N/A,TRUE,"Final Assembly";#N/A,#N/A,TRUE,"Cleaning";#N/A,#N/A,TRUE,"Schooping,Clearing";#N/A,#N/A,TRUE,"Winding"}</definedName>
    <definedName name="wrn.weekly._.scrap._.report..._1" hidden="1">{#N/A,#N/A,TRUE,"GEM Total";#N/A,#N/A,TRUE,"Final Assembly";#N/A,#N/A,TRUE,"Cleaning";#N/A,#N/A,TRUE,"Schooping,Clearing";#N/A,#N/A,TRUE,"Winding"}</definedName>
    <definedName name="wrn.weekly._.scrap._.report..._2" hidden="1">{#N/A,#N/A,TRUE,"GEM Total";#N/A,#N/A,TRUE,"Final Assembly";#N/A,#N/A,TRUE,"Cleaning";#N/A,#N/A,TRUE,"Schooping,Clearing";#N/A,#N/A,TRUE,"Winding"}</definedName>
    <definedName name="wrn.weekly._.scrap._.report..._3" hidden="1">{#N/A,#N/A,TRUE,"GEM Total";#N/A,#N/A,TRUE,"Final Assembly";#N/A,#N/A,TRUE,"Cleaning";#N/A,#N/A,TRUE,"Schooping,Clearing";#N/A,#N/A,TRUE,"Winding"}</definedName>
    <definedName name="wrn.weekly._.scrap._.report..._4" hidden="1">{#N/A,#N/A,TRUE,"GEM Total";#N/A,#N/A,TRUE,"Final Assembly";#N/A,#N/A,TRUE,"Cleaning";#N/A,#N/A,TRUE,"Schooping,Clearing";#N/A,#N/A,TRUE,"Winding"}</definedName>
    <definedName name="wrn.weekly._.scrap._.report..._5" hidden="1">{#N/A,#N/A,TRUE,"GEM Total";#N/A,#N/A,TRUE,"Final Assembly";#N/A,#N/A,TRUE,"Cleaning";#N/A,#N/A,TRUE,"Schooping,Clearing";#N/A,#N/A,TRUE,"Winding"}</definedName>
    <definedName name="wrn.Weekly._.Scrap._.Report._1" hidden="1">{#N/A,#N/A,TRUE,"GEM Total";#N/A,#N/A,TRUE,"Final Assembly";#N/A,#N/A,TRUE,"Cleaning";#N/A,#N/A,TRUE,"Schooping,Clearing";#N/A,#N/A,TRUE,"Winding"}</definedName>
    <definedName name="wrn.Weekly._.Scrap._.Report._2" hidden="1">{#N/A,#N/A,TRUE,"GEM Total";#N/A,#N/A,TRUE,"Final Assembly";#N/A,#N/A,TRUE,"Cleaning";#N/A,#N/A,TRUE,"Schooping,Clearing";#N/A,#N/A,TRUE,"Winding"}</definedName>
    <definedName name="wrn.Weekly._.Scrap._.Report._3" hidden="1">{#N/A,#N/A,TRUE,"GEM Total";#N/A,#N/A,TRUE,"Final Assembly";#N/A,#N/A,TRUE,"Cleaning";#N/A,#N/A,TRUE,"Schooping,Clearing";#N/A,#N/A,TRUE,"Winding"}</definedName>
    <definedName name="wrn.Weekly._.Scrap._.Report._4" hidden="1">{#N/A,#N/A,TRUE,"GEM Total";#N/A,#N/A,TRUE,"Final Assembly";#N/A,#N/A,TRUE,"Cleaning";#N/A,#N/A,TRUE,"Schooping,Clearing";#N/A,#N/A,TRUE,"Winding"}</definedName>
    <definedName name="wrn.Weekly._.Scrap._.Report._5" hidden="1">{#N/A,#N/A,TRUE,"GEM Total";#N/A,#N/A,TRUE,"Final Assembly";#N/A,#N/A,TRUE,"Cleaning";#N/A,#N/A,TRUE,"Schooping,Clearing";#N/A,#N/A,TRUE,"Winding"}</definedName>
    <definedName name="wrn.wicor." hidden="1">{#N/A,#N/A,FALSE,"FACTSHEETS";#N/A,#N/A,FALSE,"pump";#N/A,#N/A,FALSE,"filter"}</definedName>
    <definedName name="wrn.wicor._1" hidden="1">{#N/A,#N/A,FALSE,"FACTSHEETS";#N/A,#N/A,FALSE,"pump";#N/A,#N/A,FALSE,"filter"}</definedName>
    <definedName name="wrn.wicor._2" hidden="1">{#N/A,#N/A,FALSE,"FACTSHEETS";#N/A,#N/A,FALSE,"pump";#N/A,#N/A,FALSE,"filter"}</definedName>
    <definedName name="wrn.wicor._3" hidden="1">{#N/A,#N/A,FALSE,"FACTSHEETS";#N/A,#N/A,FALSE,"pump";#N/A,#N/A,FALSE,"filter"}</definedName>
    <definedName name="wrn.wicor._4" hidden="1">{#N/A,#N/A,FALSE,"FACTSHEETS";#N/A,#N/A,FALSE,"pump";#N/A,#N/A,FALSE,"filter"}</definedName>
    <definedName name="wrn.wicor._5" hidden="1">{#N/A,#N/A,FALSE,"FACTSHEETS";#N/A,#N/A,FALSE,"pump";#N/A,#N/A,FALSE,"filter"}</definedName>
    <definedName name="wrn.work._.paper._.shcedules." hidden="1">{"summary1",#N/A,FALSE,"Summary of Values";"summary2",#N/A,FALSE,"Summary of Values";"weighted average returns",#N/A,FALSE,"WACC and WARA";"fixed asset detail",#N/A,FALSE,"Fixed Asset Detail"}</definedName>
    <definedName name="wrn.work._.paper._.shcedules._1" hidden="1">{"summary1",#N/A,FALSE,"Summary of Values";"summary2",#N/A,FALSE,"Summary of Values";"weighted average returns",#N/A,FALSE,"WACC and WARA";"fixed asset detail",#N/A,FALSE,"Fixed Asset Detail"}</definedName>
    <definedName name="wrn.work._.paper._.shcedules._2" hidden="1">{"summary1",#N/A,FALSE,"Summary of Values";"summary2",#N/A,FALSE,"Summary of Values";"weighted average returns",#N/A,FALSE,"WACC and WARA";"fixed asset detail",#N/A,FALSE,"Fixed Asset Detail"}</definedName>
    <definedName name="wrn.work._.paper._.shcedules._3" hidden="1">{"summary1",#N/A,FALSE,"Summary of Values";"summary2",#N/A,FALSE,"Summary of Values";"weighted average returns",#N/A,FALSE,"WACC and WARA";"fixed asset detail",#N/A,FALSE,"Fixed Asset Detail"}</definedName>
    <definedName name="wrn.work._.paper._.shcedules._4" hidden="1">{"summary1",#N/A,FALSE,"Summary of Values";"summary2",#N/A,FALSE,"Summary of Values";"weighted average returns",#N/A,FALSE,"WACC and WARA";"fixed asset detail",#N/A,FALSE,"Fixed Asset Detail"}</definedName>
    <definedName name="wrn.work._.paper._.shcedules._5" hidden="1">{"summary1",#N/A,FALSE,"Summary of Values";"summary2",#N/A,FALSE,"Summary of Values";"weighted average returns",#N/A,FALSE,"WACC and WARA";"fixed asset detail",#N/A,FALSE,"Fixed Asset Detail"}</definedName>
    <definedName name="wrn.其他部门." hidden="1">{#N/A,#N/A,FALSE,"损益表";#N/A,#N/A,FALSE,"商务中心";#N/A,#N/A,FALSE,"康乐中心";#N/A,#N/A,FALSE,"商场";#N/A,#N/A,FALSE,"电话";#N/A,#N/A,FALSE,"交通";#N/A,#N/A,FALSE,"洗衣房"}</definedName>
    <definedName name="wrn1.summary" hidden="1">{#N/A,#N/A,TRUE,"KEY DATA";#N/A,#N/A,TRUE,"KEY DATA Base Case";#N/A,#N/A,TRUE,"JULY";#N/A,#N/A,TRUE,"AUG";#N/A,#N/A,TRUE,"SEPT";#N/A,#N/A,TRUE,"3Q"}</definedName>
    <definedName name="wrn1.summary.." hidden="1">{#N/A,#N/A,TRUE,"KEY DATA";#N/A,#N/A,TRUE,"KEY DATA Base Case";#N/A,#N/A,TRUE,"JULY";#N/A,#N/A,TRUE,"AUG";#N/A,#N/A,TRUE,"SEPT";#N/A,#N/A,TRUE,"3Q"}</definedName>
    <definedName name="wrn1.summary.._1" hidden="1">{#N/A,#N/A,TRUE,"KEY DATA";#N/A,#N/A,TRUE,"KEY DATA Base Case";#N/A,#N/A,TRUE,"JULY";#N/A,#N/A,TRUE,"AUG";#N/A,#N/A,TRUE,"SEPT";#N/A,#N/A,TRUE,"3Q"}</definedName>
    <definedName name="wrn1.summary.._2" hidden="1">{#N/A,#N/A,TRUE,"KEY DATA";#N/A,#N/A,TRUE,"KEY DATA Base Case";#N/A,#N/A,TRUE,"JULY";#N/A,#N/A,TRUE,"AUG";#N/A,#N/A,TRUE,"SEPT";#N/A,#N/A,TRUE,"3Q"}</definedName>
    <definedName name="wrn1.summary.._3" hidden="1">{#N/A,#N/A,TRUE,"KEY DATA";#N/A,#N/A,TRUE,"KEY DATA Base Case";#N/A,#N/A,TRUE,"JULY";#N/A,#N/A,TRUE,"AUG";#N/A,#N/A,TRUE,"SEPT";#N/A,#N/A,TRUE,"3Q"}</definedName>
    <definedName name="wrn1.summary.._4" hidden="1">{#N/A,#N/A,TRUE,"KEY DATA";#N/A,#N/A,TRUE,"KEY DATA Base Case";#N/A,#N/A,TRUE,"JULY";#N/A,#N/A,TRUE,"AUG";#N/A,#N/A,TRUE,"SEPT";#N/A,#N/A,TRUE,"3Q"}</definedName>
    <definedName name="wrn1.summary.._5" hidden="1">{#N/A,#N/A,TRUE,"KEY DATA";#N/A,#N/A,TRUE,"KEY DATA Base Case";#N/A,#N/A,TRUE,"JULY";#N/A,#N/A,TRUE,"AUG";#N/A,#N/A,TRUE,"SEPT";#N/A,#N/A,TRUE,"3Q"}</definedName>
    <definedName name="wrn1.summary_1" hidden="1">{#N/A,#N/A,TRUE,"KEY DATA";#N/A,#N/A,TRUE,"KEY DATA Base Case";#N/A,#N/A,TRUE,"JULY";#N/A,#N/A,TRUE,"AUG";#N/A,#N/A,TRUE,"SEPT";#N/A,#N/A,TRUE,"3Q"}</definedName>
    <definedName name="wrn1.summary_2" hidden="1">{#N/A,#N/A,TRUE,"KEY DATA";#N/A,#N/A,TRUE,"KEY DATA Base Case";#N/A,#N/A,TRUE,"JULY";#N/A,#N/A,TRUE,"AUG";#N/A,#N/A,TRUE,"SEPT";#N/A,#N/A,TRUE,"3Q"}</definedName>
    <definedName name="wrn1.summary_3" hidden="1">{#N/A,#N/A,TRUE,"KEY DATA";#N/A,#N/A,TRUE,"KEY DATA Base Case";#N/A,#N/A,TRUE,"JULY";#N/A,#N/A,TRUE,"AUG";#N/A,#N/A,TRUE,"SEPT";#N/A,#N/A,TRUE,"3Q"}</definedName>
    <definedName name="wrn1.summary_4" hidden="1">{#N/A,#N/A,TRUE,"KEY DATA";#N/A,#N/A,TRUE,"KEY DATA Base Case";#N/A,#N/A,TRUE,"JULY";#N/A,#N/A,TRUE,"AUG";#N/A,#N/A,TRUE,"SEPT";#N/A,#N/A,TRUE,"3Q"}</definedName>
    <definedName name="wrn1.summary_5" hidden="1">{#N/A,#N/A,TRUE,"KEY DATA";#N/A,#N/A,TRUE,"KEY DATA Base Case";#N/A,#N/A,TRUE,"JULY";#N/A,#N/A,TRUE,"AUG";#N/A,#N/A,TRUE,"SEPT";#N/A,#N/A,TRUE,"3Q"}</definedName>
    <definedName name="WSCV">#REF!</definedName>
    <definedName name="WSDE">#REF!</definedName>
    <definedName name="ww">#REF!</definedName>
    <definedName name="wws">#REF!</definedName>
    <definedName name="WWW">#REF!</definedName>
    <definedName name="WWWS">#REF!</definedName>
    <definedName name="wwww"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wwww_1"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wwww_2"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wwww_3"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wwww_4"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wwww_5"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WWWWW">#REF!</definedName>
    <definedName name="x" hidden="1">{#N/A,#N/A,FALSE,"Aging Summary";#N/A,#N/A,FALSE,"Ratio Analysis";#N/A,#N/A,FALSE,"Test 120 Day Accts";#N/A,#N/A,FALSE,"Tickmarks"}</definedName>
    <definedName name="x_1"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x_2"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x_3"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x_4"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x_5"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x_df" localSheetId="72">#REF!</definedName>
    <definedName name="x_glfy" localSheetId="72">#REF!</definedName>
    <definedName name="x_jf" localSheetId="72">#REF!</definedName>
    <definedName name="x_kcsp" localSheetId="72">#REF!</definedName>
    <definedName name="x_km" localSheetId="72">#REF!</definedName>
    <definedName name="x_qt" localSheetId="72">#REF!</definedName>
    <definedName name="x_qtyf" localSheetId="72">#REF!</definedName>
    <definedName name="x_qtys" localSheetId="72">#REF!</definedName>
    <definedName name="x_sccb" localSheetId="72">#REF!</definedName>
    <definedName name="x_xj" localSheetId="72">#REF!</definedName>
    <definedName name="x_xsfy" localSheetId="72">#REF!</definedName>
    <definedName name="x_ycl" localSheetId="72">#REF!</definedName>
    <definedName name="x_yfzk" localSheetId="72">#REF!</definedName>
    <definedName name="x_yszk" localSheetId="72">#REF!</definedName>
    <definedName name="xdfsd" hidden="1">{#N/A,#N/A,TRUE,"Acquirer_Cases_Input";#N/A,#N/A,TRUE,"Acquirer_Input";#N/A,#N/A,TRUE,"Acquirer"}</definedName>
    <definedName name="xdfsd_1" hidden="1">{#N/A,#N/A,TRUE,"Acquirer_Cases_Input";#N/A,#N/A,TRUE,"Acquirer_Input";#N/A,#N/A,TRUE,"Acquirer"}</definedName>
    <definedName name="xdfsd_2" hidden="1">{#N/A,#N/A,TRUE,"Acquirer_Cases_Input";#N/A,#N/A,TRUE,"Acquirer_Input";#N/A,#N/A,TRUE,"Acquirer"}</definedName>
    <definedName name="xdfsd_3" hidden="1">{#N/A,#N/A,TRUE,"Acquirer_Cases_Input";#N/A,#N/A,TRUE,"Acquirer_Input";#N/A,#N/A,TRUE,"Acquirer"}</definedName>
    <definedName name="xdfsd_4" hidden="1">{#N/A,#N/A,TRUE,"Acquirer_Cases_Input";#N/A,#N/A,TRUE,"Acquirer_Input";#N/A,#N/A,TRUE,"Acquirer"}</definedName>
    <definedName name="xdfsd_5" hidden="1">{#N/A,#N/A,TRUE,"Acquirer_Cases_Input";#N/A,#N/A,TRUE,"Acquirer_Input";#N/A,#N/A,TRUE,"Acquirer"}</definedName>
    <definedName name="XJM">#N/A</definedName>
    <definedName name="XREF_COLUMN_1" hidden="1">#REF!</definedName>
    <definedName name="XREF_COLUMN_10" hidden="1">#REF!</definedName>
    <definedName name="XREF_COLUMN_11" hidden="1">#REF!</definedName>
    <definedName name="XREF_COLUMN_12" hidden="1">#REF!</definedName>
    <definedName name="XREF_COLUMN_13" hidden="1">#REF!</definedName>
    <definedName name="XREF_COLUMN_14" hidden="1">#REF!</definedName>
    <definedName name="XREF_COLUMN_15" hidden="1">#REF!</definedName>
    <definedName name="XREF_COLUMN_16" hidden="1">#REF!</definedName>
    <definedName name="XREF_COLUMN_17" hidden="1">#REF!</definedName>
    <definedName name="XREF_COLUMN_18" hidden="1">#REF!</definedName>
    <definedName name="XREF_COLUMN_19" hidden="1">#REF!</definedName>
    <definedName name="XREF_COLUMN_2" hidden="1">#REF!</definedName>
    <definedName name="XREF_COLUMN_20" hidden="1">#REF!</definedName>
    <definedName name="XREF_COLUMN_21" hidden="1">#REF!</definedName>
    <definedName name="XREF_COLUMN_24" hidden="1">#REF!</definedName>
    <definedName name="XREF_COLUMN_25" hidden="1">#REF!</definedName>
    <definedName name="XREF_COLUMN_26" hidden="1">#REF!</definedName>
    <definedName name="XREF_COLUMN_27" hidden="1">#REF!</definedName>
    <definedName name="XREF_COLUMN_28" hidden="1">#REF!</definedName>
    <definedName name="XREF_COLUMN_29" hidden="1">#REF!</definedName>
    <definedName name="XREF_COLUMN_3" hidden="1">#REF!</definedName>
    <definedName name="XREF_COLUMN_32" hidden="1">#REF!</definedName>
    <definedName name="XREF_COLUMN_34" hidden="1">#REF!</definedName>
    <definedName name="XREF_COLUMN_35" hidden="1">#REF!</definedName>
    <definedName name="XREF_COLUMN_36" hidden="1">#REF!</definedName>
    <definedName name="XREF_COLUMN_4" hidden="1">#REF!</definedName>
    <definedName name="XREF_COLUMN_5" hidden="1">#REF!</definedName>
    <definedName name="XREF_COLUMN_6" hidden="1">#REF!</definedName>
    <definedName name="XREF_COLUMN_7" hidden="1">#REF!</definedName>
    <definedName name="XREF_COLUMN_8" hidden="1">#REF!</definedName>
    <definedName name="XREF_COLUMN_9" hidden="1">#REF!</definedName>
    <definedName name="XRefActiveRow" hidden="1">#REF!</definedName>
    <definedName name="XRefColumnsCount" hidden="1">2</definedName>
    <definedName name="XRefCopy1" hidden="1">#REF!</definedName>
    <definedName name="XRefCopy10" hidden="1">#REF!</definedName>
    <definedName name="XRefCopy100Row" hidden="1">#REF!</definedName>
    <definedName name="XRefCopy102Row" hidden="1">#REF!</definedName>
    <definedName name="XRefCopy103Row" hidden="1">#REF!</definedName>
    <definedName name="XRefCopy104Row" hidden="1">#REF!</definedName>
    <definedName name="XRefCopy105Row" hidden="1">#REF!</definedName>
    <definedName name="XRefCopy106Row" hidden="1">#REF!</definedName>
    <definedName name="XRefCopy107Row" hidden="1">#REF!</definedName>
    <definedName name="XRefCopy108Row" hidden="1">#REF!</definedName>
    <definedName name="XRefCopy109Row" hidden="1">#REF!</definedName>
    <definedName name="XRefCopy10Row" hidden="1">#REF!</definedName>
    <definedName name="XRefCopy11" hidden="1">#REF!</definedName>
    <definedName name="XRefCopy111Row" hidden="1">#REF!</definedName>
    <definedName name="XRefCopy112Row" hidden="1">#REF!</definedName>
    <definedName name="XRefCopy113Row" hidden="1">#REF!</definedName>
    <definedName name="XRefCopy114Row" hidden="1">#REF!</definedName>
    <definedName name="XRefCopy115Row" hidden="1">#REF!</definedName>
    <definedName name="XRefCopy116Row" hidden="1">#REF!</definedName>
    <definedName name="XRefCopy117Row" hidden="1">#REF!</definedName>
    <definedName name="XRefCopy119Row" hidden="1">#REF!</definedName>
    <definedName name="XRefCopy11Row" hidden="1">#REF!</definedName>
    <definedName name="XRefCopy12" hidden="1">#REF!</definedName>
    <definedName name="XRefCopy120Row" hidden="1">#REF!</definedName>
    <definedName name="XRefCopy121Row" hidden="1">#REF!</definedName>
    <definedName name="XRefCopy122Row" hidden="1">#REF!</definedName>
    <definedName name="XRefCopy123Row" hidden="1">#REF!</definedName>
    <definedName name="XRefCopy124Row" hidden="1">#REF!</definedName>
    <definedName name="XRefCopy125Row" hidden="1">#REF!</definedName>
    <definedName name="XRefCopy126Row" hidden="1">#REF!</definedName>
    <definedName name="XRefCopy127Row" hidden="1">#REF!</definedName>
    <definedName name="XRefCopy128Row" hidden="1">#REF!</definedName>
    <definedName name="XRefCopy129Row" hidden="1">#REF!</definedName>
    <definedName name="XRefCopy12Row" hidden="1">#REF!</definedName>
    <definedName name="XRefCopy13" hidden="1">#REF!</definedName>
    <definedName name="XRefCopy130Row" hidden="1">#REF!</definedName>
    <definedName name="XRefCopy131Row" hidden="1">#REF!</definedName>
    <definedName name="XRefCopy132Row" hidden="1">#REF!</definedName>
    <definedName name="XRefCopy133Row" hidden="1">#REF!</definedName>
    <definedName name="XRefCopy134Row" hidden="1">#REF!</definedName>
    <definedName name="XRefCopy136Row" hidden="1">#REF!</definedName>
    <definedName name="XRefCopy137Row" hidden="1">#REF!</definedName>
    <definedName name="XRefCopy138Row" hidden="1">#REF!</definedName>
    <definedName name="XRefCopy139Row" hidden="1">#REF!</definedName>
    <definedName name="XRefCopy13Row" hidden="1">#REF!</definedName>
    <definedName name="XRefCopy14" hidden="1">#REF!</definedName>
    <definedName name="XRefCopy141Row" hidden="1">#REF!</definedName>
    <definedName name="XRefCopy142Row" hidden="1">#REF!</definedName>
    <definedName name="XRefCopy143Row" hidden="1">#REF!</definedName>
    <definedName name="XRefCopy144Row" hidden="1">#REF!</definedName>
    <definedName name="XRefCopy145Row" hidden="1">#REF!</definedName>
    <definedName name="XRefCopy146Row" hidden="1">#REF!</definedName>
    <definedName name="XRefCopy148Row" hidden="1">#REF!</definedName>
    <definedName name="XRefCopy14Row" hidden="1">#REF!</definedName>
    <definedName name="XRefCopy15" hidden="1">#REF!</definedName>
    <definedName name="XRefCopy150Row" hidden="1">#REF!</definedName>
    <definedName name="XRefCopy151Row" hidden="1">#REF!</definedName>
    <definedName name="XRefCopy152Row" hidden="1">#REF!</definedName>
    <definedName name="XRefCopy153Row" hidden="1">#REF!</definedName>
    <definedName name="XRefCopy154Row" hidden="1">#REF!</definedName>
    <definedName name="XRefCopy155Row" hidden="1">#REF!</definedName>
    <definedName name="XRefCopy156Row" hidden="1">#REF!</definedName>
    <definedName name="XRefCopy157Row" hidden="1">#REF!</definedName>
    <definedName name="XRefCopy158Row" hidden="1">#REF!</definedName>
    <definedName name="XRefCopy159Row" hidden="1">#REF!</definedName>
    <definedName name="XRefCopy15Row" hidden="1">#REF!</definedName>
    <definedName name="XRefCopy160Row" hidden="1">#REF!</definedName>
    <definedName name="XRefCopy161Row" hidden="1">#REF!</definedName>
    <definedName name="XRefCopy162Row" hidden="1">#REF!</definedName>
    <definedName name="XRefCopy163Row" hidden="1">#REF!</definedName>
    <definedName name="XRefCopy164Row" hidden="1">#REF!</definedName>
    <definedName name="XRefCopy165Row" hidden="1">#REF!</definedName>
    <definedName name="XRefCopy166Row" hidden="1">#REF!</definedName>
    <definedName name="XRefCopy167Row" hidden="1">#REF!</definedName>
    <definedName name="XRefCopy168Row" hidden="1">#REF!</definedName>
    <definedName name="XRefCopy169Row" hidden="1">#REF!</definedName>
    <definedName name="XRefCopy16Row" hidden="1">#REF!</definedName>
    <definedName name="XRefCopy17" hidden="1">#REF!</definedName>
    <definedName name="XRefCopy171Row" hidden="1">#REF!</definedName>
    <definedName name="XRefCopy172Row" hidden="1">#REF!</definedName>
    <definedName name="XRefCopy173Row" hidden="1">#REF!</definedName>
    <definedName name="XRefCopy175Row" hidden="1">#REF!</definedName>
    <definedName name="XRefCopy176Row" hidden="1">#REF!</definedName>
    <definedName name="XRefCopy177Row" hidden="1">#REF!</definedName>
    <definedName name="XRefCopy178Row" hidden="1">#REF!</definedName>
    <definedName name="XRefCopy179Row" hidden="1">#REF!</definedName>
    <definedName name="XRefCopy17Row" hidden="1">#REF!</definedName>
    <definedName name="XRefCopy180Row" hidden="1">#REF!</definedName>
    <definedName name="XRefCopy182Row" hidden="1">#REF!</definedName>
    <definedName name="XRefCopy183Row" hidden="1">#REF!</definedName>
    <definedName name="XRefCopy184Row" hidden="1">#REF!</definedName>
    <definedName name="XRefCopy185Row" hidden="1">#REF!</definedName>
    <definedName name="XRefCopy186Row" hidden="1">#REF!</definedName>
    <definedName name="XRefCopy187Row" hidden="1">#REF!</definedName>
    <definedName name="XRefCopy188Row" hidden="1">#REF!</definedName>
    <definedName name="XRefCopy189Row" hidden="1">#REF!</definedName>
    <definedName name="XRefCopy18Row" hidden="1">#REF!</definedName>
    <definedName name="XRefCopy19" hidden="1">#REF!</definedName>
    <definedName name="XRefCopy190Row" hidden="1">#REF!</definedName>
    <definedName name="XRefCopy191Row" hidden="1">#REF!</definedName>
    <definedName name="XRefCopy192Row" hidden="1">#REF!</definedName>
    <definedName name="XRefCopy194Row" hidden="1">#REF!</definedName>
    <definedName name="XRefCopy195Row" hidden="1">#REF!</definedName>
    <definedName name="XRefCopy196Row" hidden="1">#REF!</definedName>
    <definedName name="XRefCopy197Row" hidden="1">#REF!</definedName>
    <definedName name="XRefCopy198Row" hidden="1">#REF!</definedName>
    <definedName name="XRefCopy199Row" hidden="1">#REF!</definedName>
    <definedName name="XRefCopy19Row" hidden="1">#REF!</definedName>
    <definedName name="XRefCopy1Row" hidden="1">#REF!</definedName>
    <definedName name="XRefCopy2" hidden="1">#REF!</definedName>
    <definedName name="XRefCopy20" hidden="1">#REF!</definedName>
    <definedName name="XRefCopy200Row" hidden="1">#REF!</definedName>
    <definedName name="XRefCopy201Row" hidden="1">#REF!</definedName>
    <definedName name="XRefCopy203Row" hidden="1">#REF!</definedName>
    <definedName name="XRefCopy204Row" hidden="1">#REF!</definedName>
    <definedName name="XRefCopy205Row" hidden="1">#REF!</definedName>
    <definedName name="XRefCopy206Row" hidden="1">#REF!</definedName>
    <definedName name="XRefCopy207Row" hidden="1">#REF!</definedName>
    <definedName name="XRefCopy208Row" hidden="1">#REF!</definedName>
    <definedName name="XRefCopy209Row" hidden="1">#REF!</definedName>
    <definedName name="XRefCopy20Row" hidden="1">#REF!</definedName>
    <definedName name="XRefCopy210Row" hidden="1">#REF!</definedName>
    <definedName name="XRefCopy211Row" hidden="1">#REF!</definedName>
    <definedName name="XRefCopy212Row" hidden="1">#REF!</definedName>
    <definedName name="XRefCopy213Row" hidden="1">#REF!</definedName>
    <definedName name="XRefCopy214Row" hidden="1">#REF!</definedName>
    <definedName name="XRefCopy215Row" hidden="1">#REF!</definedName>
    <definedName name="XRefCopy21Row" hidden="1">#REF!</definedName>
    <definedName name="XRefCopy22" hidden="1">#REF!</definedName>
    <definedName name="XRefCopy221Row" hidden="1">#REF!</definedName>
    <definedName name="XRefCopy222Row" hidden="1">#REF!</definedName>
    <definedName name="XRefCopy223Row" hidden="1">#REF!</definedName>
    <definedName name="XRefCopy224Row" hidden="1">#REF!</definedName>
    <definedName name="XRefCopy225Row" hidden="1">#REF!</definedName>
    <definedName name="XRefCopy226Row" hidden="1">#REF!</definedName>
    <definedName name="XRefCopy227Row" hidden="1">#REF!</definedName>
    <definedName name="XRefCopy229Row" hidden="1">#REF!</definedName>
    <definedName name="XRefCopy22Row" hidden="1">#REF!</definedName>
    <definedName name="XRefCopy23" hidden="1">#REF!</definedName>
    <definedName name="XRefCopy230Row" hidden="1">#REF!</definedName>
    <definedName name="XRefCopy231Row" hidden="1">#REF!</definedName>
    <definedName name="XRefCopy232Row" hidden="1">#REF!</definedName>
    <definedName name="XRefCopy233Row" hidden="1">#REF!</definedName>
    <definedName name="XRefCopy234Row" hidden="1">#REF!</definedName>
    <definedName name="XRefCopy23Row" hidden="1">#REF!</definedName>
    <definedName name="XRefCopy242Row" hidden="1">#REF!</definedName>
    <definedName name="XRefCopy243Row" hidden="1">#REF!</definedName>
    <definedName name="XRefCopy244Row" hidden="1">#REF!</definedName>
    <definedName name="XRefCopy245Row" hidden="1">#REF!</definedName>
    <definedName name="XRefCopy246Row" hidden="1">#REF!</definedName>
    <definedName name="XRefCopy247Row" hidden="1">#REF!</definedName>
    <definedName name="XRefCopy248Row" hidden="1">#REF!</definedName>
    <definedName name="XRefCopy24Row" hidden="1">#REF!</definedName>
    <definedName name="XRefCopy250Row" hidden="1">#REF!</definedName>
    <definedName name="XRefCopy251Row" hidden="1">#REF!</definedName>
    <definedName name="XRefCopy252Row" hidden="1">#REF!</definedName>
    <definedName name="XRefCopy254Row" hidden="1">#REF!</definedName>
    <definedName name="XRefCopy255Row" hidden="1">#REF!</definedName>
    <definedName name="XRefCopy256Row" hidden="1">#REF!</definedName>
    <definedName name="XRefCopy257Row" hidden="1">#REF!</definedName>
    <definedName name="XRefCopy258Row" hidden="1">#REF!</definedName>
    <definedName name="XRefCopy259Row" hidden="1">#REF!</definedName>
    <definedName name="XRefCopy25Row" hidden="1">#REF!</definedName>
    <definedName name="XRefCopy260Row" hidden="1">#REF!</definedName>
    <definedName name="XRefCopy261Row" hidden="1">#REF!</definedName>
    <definedName name="XRefCopy262Row" hidden="1">#REF!</definedName>
    <definedName name="XRefCopy263Row" hidden="1">#REF!</definedName>
    <definedName name="XRefCopy264Row" hidden="1">#REF!</definedName>
    <definedName name="XRefCopy26Row" hidden="1">#REF!</definedName>
    <definedName name="XRefCopy27Row" hidden="1">#REF!</definedName>
    <definedName name="XRefCopy28Row" hidden="1">#REF!</definedName>
    <definedName name="XRefCopy29Row" hidden="1">#REF!</definedName>
    <definedName name="XRefCopy2Row" hidden="1">#REF!</definedName>
    <definedName name="XRefCopy3" hidden="1">#REF!</definedName>
    <definedName name="XRefCopy30Row" hidden="1">#REF!</definedName>
    <definedName name="XRefCopy31Row" hidden="1">#REF!</definedName>
    <definedName name="XRefCopy32Row" hidden="1">#REF!</definedName>
    <definedName name="XRefCopy34" hidden="1">#REF!</definedName>
    <definedName name="XRefCopy34Row" hidden="1">#REF!</definedName>
    <definedName name="XRefCopy35Row" hidden="1">#REF!</definedName>
    <definedName name="XRefCopy36Row" hidden="1">#REF!</definedName>
    <definedName name="XRefCopy37Row" hidden="1">#REF!</definedName>
    <definedName name="XRefCopy38Row" hidden="1">#REF!</definedName>
    <definedName name="XRefCopy3Row" hidden="1">#REF!</definedName>
    <definedName name="XRefCopy4" hidden="1">#REF!</definedName>
    <definedName name="XRefCopy41Row" hidden="1">#REF!</definedName>
    <definedName name="XRefCopy42Row" hidden="1">#REF!</definedName>
    <definedName name="XRefCopy43Row" hidden="1">#REF!</definedName>
    <definedName name="XRefCopy44Row" hidden="1">#REF!</definedName>
    <definedName name="XRefCopy46Row" hidden="1">#REF!</definedName>
    <definedName name="XRefCopy47Row" hidden="1">#REF!</definedName>
    <definedName name="XRefCopy48Row" hidden="1">#REF!</definedName>
    <definedName name="XRefCopy49Row" hidden="1">#REF!</definedName>
    <definedName name="XRefCopy4Row" hidden="1">#REF!</definedName>
    <definedName name="XRefCopy5" hidden="1">#REF!</definedName>
    <definedName name="XRefCopy50Row" hidden="1">#REF!</definedName>
    <definedName name="XRefCopy52Row" hidden="1">#REF!</definedName>
    <definedName name="XRefCopy53Row" hidden="1">#REF!</definedName>
    <definedName name="XRefCopy54Row" hidden="1">#REF!</definedName>
    <definedName name="XRefCopy55Row" hidden="1">#REF!</definedName>
    <definedName name="XRefCopy56Row" hidden="1">#REF!</definedName>
    <definedName name="XRefCopy58Row" hidden="1">#REF!</definedName>
    <definedName name="XRefCopy59Row" hidden="1">#REF!</definedName>
    <definedName name="XRefCopy5Row" hidden="1">#REF!</definedName>
    <definedName name="XRefCopy6" hidden="1">#REF!</definedName>
    <definedName name="XRefCopy60Row" hidden="1">#REF!</definedName>
    <definedName name="XRefCopy62Row" hidden="1">#REF!</definedName>
    <definedName name="XRefCopy63Row" hidden="1">#REF!</definedName>
    <definedName name="XRefCopy64Row" hidden="1">#REF!</definedName>
    <definedName name="XRefCopy65Row" hidden="1">#REF!</definedName>
    <definedName name="XRefCopy66Row" hidden="1">#REF!</definedName>
    <definedName name="XRefCopy67" hidden="1">#REF!</definedName>
    <definedName name="XRefCopy68Row" hidden="1">#REF!</definedName>
    <definedName name="XRefCopy69Row" hidden="1">#REF!</definedName>
    <definedName name="XRefCopy6Row" hidden="1">#REF!</definedName>
    <definedName name="XRefCopy7" hidden="1">#REF!</definedName>
    <definedName name="XRefCopy70Row" hidden="1">#REF!</definedName>
    <definedName name="XRefCopy71Row" hidden="1">#REF!</definedName>
    <definedName name="XRefCopy73" hidden="1">#REF!</definedName>
    <definedName name="XRefCopy73Row" hidden="1">#REF!</definedName>
    <definedName name="XRefCopy74Row" hidden="1">#REF!</definedName>
    <definedName name="XRefCopy75Row" hidden="1">#REF!</definedName>
    <definedName name="XRefCopy76Row" hidden="1">#REF!</definedName>
    <definedName name="XRefCopy77Row" hidden="1">#REF!</definedName>
    <definedName name="XRefCopy78Row" hidden="1">#REF!</definedName>
    <definedName name="XRefCopy79Row" hidden="1">#REF!</definedName>
    <definedName name="XRefCopy7Row" hidden="1">#REF!</definedName>
    <definedName name="XRefCopy8" hidden="1">#REF!</definedName>
    <definedName name="XRefCopy80Row" hidden="1">#REF!</definedName>
    <definedName name="XRefCopy81Row" hidden="1">#REF!</definedName>
    <definedName name="XRefCopy82Row" hidden="1">#REF!</definedName>
    <definedName name="XRefCopy84Row" hidden="1">#REF!</definedName>
    <definedName name="XRefCopy85Row" hidden="1">#REF!</definedName>
    <definedName name="XRefCopy86Row" hidden="1">#REF!</definedName>
    <definedName name="XRefCopy87Row" hidden="1">#REF!</definedName>
    <definedName name="XRefCopy88Row" hidden="1">#REF!</definedName>
    <definedName name="XRefCopy89Row" hidden="1">#REF!</definedName>
    <definedName name="XRefCopy8Row" hidden="1">#REF!</definedName>
    <definedName name="XRefCopy9" hidden="1">#REF!</definedName>
    <definedName name="XRefCopy90Row" hidden="1">#REF!</definedName>
    <definedName name="XRefCopy91Row" hidden="1">#REF!</definedName>
    <definedName name="XRefCopy92Row" hidden="1">#REF!</definedName>
    <definedName name="XRefCopy93Row" hidden="1">#REF!</definedName>
    <definedName name="XRefCopy94Row" hidden="1">#REF!</definedName>
    <definedName name="XRefCopy95Row" hidden="1">#REF!</definedName>
    <definedName name="XRefCopy96Row" hidden="1">#REF!</definedName>
    <definedName name="XRefCopy99Row" hidden="1">#REF!</definedName>
    <definedName name="XRefCopy9Row" hidden="1">#REF!</definedName>
    <definedName name="XRefCopyRangeCount" hidden="1">1</definedName>
    <definedName name="XRefPaste1" hidden="1">#REF!</definedName>
    <definedName name="XRefPaste10" hidden="1">#REF!</definedName>
    <definedName name="XRefPaste100Row" hidden="1">#REF!</definedName>
    <definedName name="XRefPaste101Row" hidden="1">#REF!</definedName>
    <definedName name="XRefPaste102Row" hidden="1">#REF!</definedName>
    <definedName name="XRefPaste103Row" hidden="1">#REF!</definedName>
    <definedName name="XRefPaste104Row" hidden="1">#REF!</definedName>
    <definedName name="XRefPaste105Row" hidden="1">#REF!</definedName>
    <definedName name="XRefPaste106Row" hidden="1">#REF!</definedName>
    <definedName name="XRefPaste107Row" hidden="1">#REF!</definedName>
    <definedName name="XRefPaste108Row" hidden="1">#REF!</definedName>
    <definedName name="XRefPaste109Row" hidden="1">#REF!</definedName>
    <definedName name="XRefPaste10Row" hidden="1">#REF!</definedName>
    <definedName name="XRefPaste11" hidden="1">#REF!</definedName>
    <definedName name="XRefPaste110Row" hidden="1">#REF!</definedName>
    <definedName name="XRefPaste111Row" hidden="1">#REF!</definedName>
    <definedName name="XRefPaste112Row" hidden="1">#REF!</definedName>
    <definedName name="XRefPaste113Row" hidden="1">#REF!</definedName>
    <definedName name="XRefPaste114Row" hidden="1">#REF!</definedName>
    <definedName name="XRefPaste115Row" hidden="1">#REF!</definedName>
    <definedName name="XRefPaste117Row" hidden="1">#REF!</definedName>
    <definedName name="XRefPaste118Row" hidden="1">#REF!</definedName>
    <definedName name="XRefPaste119Row" hidden="1">#REF!</definedName>
    <definedName name="XRefPaste11Row" hidden="1">#REF!</definedName>
    <definedName name="XRefPaste12" hidden="1">#REF!</definedName>
    <definedName name="XRefPaste120Row" hidden="1">#REF!</definedName>
    <definedName name="XRefPaste121Row" hidden="1">#REF!</definedName>
    <definedName name="XRefPaste122Row" hidden="1">#REF!</definedName>
    <definedName name="XRefPaste123Row" hidden="1">#REF!</definedName>
    <definedName name="XRefPaste124Row" hidden="1">#REF!</definedName>
    <definedName name="XRefPaste125Row" hidden="1">#REF!</definedName>
    <definedName name="XRefPaste126Row" hidden="1">#REF!</definedName>
    <definedName name="XRefPaste127Row" hidden="1">#REF!</definedName>
    <definedName name="XRefPaste128Row" hidden="1">#REF!</definedName>
    <definedName name="XRefPaste129Row" hidden="1">#REF!</definedName>
    <definedName name="XRefPaste12Row" hidden="1">#REF!</definedName>
    <definedName name="XRefPaste13" hidden="1">#REF!</definedName>
    <definedName name="XRefPaste130Row" hidden="1">#REF!</definedName>
    <definedName name="XRefPaste131Row" hidden="1">#REF!</definedName>
    <definedName name="XRefPaste132Row" hidden="1">#REF!</definedName>
    <definedName name="XRefPaste134" hidden="1">#REF!</definedName>
    <definedName name="XRefPaste134Row" hidden="1">#REF!</definedName>
    <definedName name="XRefPaste136Row" hidden="1">#REF!</definedName>
    <definedName name="XRefPaste138Row" hidden="1">#REF!</definedName>
    <definedName name="XRefPaste13Row" hidden="1">#REF!</definedName>
    <definedName name="XRefPaste14" hidden="1">#REF!</definedName>
    <definedName name="XRefPaste144" hidden="1">#REF!</definedName>
    <definedName name="XRefPaste144Row" hidden="1">#REF!</definedName>
    <definedName name="XRefPaste145Row" hidden="1">#REF!</definedName>
    <definedName name="XRefPaste148Row" hidden="1">#REF!</definedName>
    <definedName name="XRefPaste14Row" hidden="1">#REF!</definedName>
    <definedName name="XRefPaste15" hidden="1">#REF!</definedName>
    <definedName name="XRefPaste150Row" hidden="1">#REF!</definedName>
    <definedName name="XRefPaste151Row" hidden="1">#REF!</definedName>
    <definedName name="XRefPaste152Row" hidden="1">#REF!</definedName>
    <definedName name="XRefPaste153Row" hidden="1">#REF!</definedName>
    <definedName name="XRefPaste154Row" hidden="1">#REF!</definedName>
    <definedName name="XRefPaste155Row" hidden="1">#REF!</definedName>
    <definedName name="XRefPaste157Row" hidden="1">#REF!</definedName>
    <definedName name="XRefPaste158Row" hidden="1">#REF!</definedName>
    <definedName name="XRefPaste159Row" hidden="1">#REF!</definedName>
    <definedName name="XRefPaste15Row" hidden="1">#REF!</definedName>
    <definedName name="XRefPaste16" hidden="1">#REF!</definedName>
    <definedName name="XRefPaste160Row" hidden="1">#REF!</definedName>
    <definedName name="XRefPaste162Row" hidden="1">#REF!</definedName>
    <definedName name="XRefPaste163Row" hidden="1">#REF!</definedName>
    <definedName name="XRefPaste164Row" hidden="1">#REF!</definedName>
    <definedName name="XRefPaste165Row" hidden="1">#REF!</definedName>
    <definedName name="XRefPaste166Row" hidden="1">#REF!</definedName>
    <definedName name="XRefPaste167Row" hidden="1">#REF!</definedName>
    <definedName name="XRefPaste168" hidden="1">#REF!</definedName>
    <definedName name="XRefPaste168Row" hidden="1">#REF!</definedName>
    <definedName name="XRefPaste16Row" hidden="1">#REF!</definedName>
    <definedName name="XRefPaste17" hidden="1">#REF!</definedName>
    <definedName name="XRefPaste17Row" hidden="1">#REF!</definedName>
    <definedName name="XRefPaste18" hidden="1">#REF!</definedName>
    <definedName name="XRefPaste18Row" hidden="1">#REF!</definedName>
    <definedName name="XRefPaste19Row" hidden="1">#REF!</definedName>
    <definedName name="XRefPaste1Row" hidden="1">#REF!</definedName>
    <definedName name="XRefPaste2" hidden="1">#REF!</definedName>
    <definedName name="XRefPaste20" hidden="1">#REF!</definedName>
    <definedName name="XRefPaste20Row" hidden="1">#REF!</definedName>
    <definedName name="XRefPaste21" hidden="1">#REF!</definedName>
    <definedName name="XRefPaste21Row" hidden="1">#REF!</definedName>
    <definedName name="XRefPaste22Row" hidden="1">#REF!</definedName>
    <definedName name="XRefPaste23Row" hidden="1">#REF!</definedName>
    <definedName name="XRefPaste24Row" hidden="1">#REF!</definedName>
    <definedName name="XRefPaste25Row" hidden="1">#REF!</definedName>
    <definedName name="XRefPaste26Row" hidden="1">#REF!</definedName>
    <definedName name="XRefPaste27Row" hidden="1">#REF!</definedName>
    <definedName name="XRefPaste28Row" hidden="1">#REF!</definedName>
    <definedName name="XRefPaste29Row" hidden="1">#REF!</definedName>
    <definedName name="XRefPaste2Row" hidden="1">#REF!</definedName>
    <definedName name="XRefPaste3" hidden="1">#REF!</definedName>
    <definedName name="XRefPaste30Row" hidden="1">#REF!</definedName>
    <definedName name="XRefPaste31Row" hidden="1">#REF!</definedName>
    <definedName name="XRefPaste32Row" hidden="1">#REF!</definedName>
    <definedName name="XRefPaste33Row" hidden="1">#REF!</definedName>
    <definedName name="XRefPaste35Row" hidden="1">#REF!</definedName>
    <definedName name="XRefPaste36Row" hidden="1">#REF!</definedName>
    <definedName name="XRefPaste37Row" hidden="1">#REF!</definedName>
    <definedName name="XRefPaste38Row" hidden="1">#REF!</definedName>
    <definedName name="XRefPaste39Row" hidden="1">#REF!</definedName>
    <definedName name="XRefPaste3Row" hidden="1">#REF!</definedName>
    <definedName name="XRefPaste4" hidden="1">#REF!</definedName>
    <definedName name="XRefPaste40Row" hidden="1">#REF!</definedName>
    <definedName name="XRefPaste42Row" hidden="1">#REF!</definedName>
    <definedName name="XRefPaste43Row" hidden="1">#REF!</definedName>
    <definedName name="XRefPaste45Row" hidden="1">#REF!</definedName>
    <definedName name="XRefPaste48Row" hidden="1">#REF!</definedName>
    <definedName name="XRefPaste49Row" hidden="1">#REF!</definedName>
    <definedName name="XRefPaste4Row" hidden="1">#REF!</definedName>
    <definedName name="XRefPaste5" hidden="1">#REF!</definedName>
    <definedName name="XRefPaste50Row" hidden="1">#REF!</definedName>
    <definedName name="XRefPaste51Row" hidden="1">#REF!</definedName>
    <definedName name="XRefPaste52Row" hidden="1">#REF!</definedName>
    <definedName name="XRefPaste53Row" hidden="1">#REF!</definedName>
    <definedName name="XRefPaste55Row" hidden="1">#REF!</definedName>
    <definedName name="XRefPaste56Row" hidden="1">#REF!</definedName>
    <definedName name="XRefPaste57Row" hidden="1">#REF!</definedName>
    <definedName name="XRefPaste58Row" hidden="1">#REF!</definedName>
    <definedName name="XRefPaste59Row" hidden="1">#REF!</definedName>
    <definedName name="XRefPaste5Row" hidden="1">#REF!</definedName>
    <definedName name="XRefPaste6" hidden="1">#REF!</definedName>
    <definedName name="XRefPaste60Row" hidden="1">#REF!</definedName>
    <definedName name="XRefPaste61Row" hidden="1">#REF!</definedName>
    <definedName name="XRefPaste62Row" hidden="1">#REF!</definedName>
    <definedName name="XRefPaste63Row" hidden="1">#REF!</definedName>
    <definedName name="XRefPaste64Row" hidden="1">#REF!</definedName>
    <definedName name="XRefPaste65Row" hidden="1">#REF!</definedName>
    <definedName name="XRefPaste66Row" hidden="1">#REF!</definedName>
    <definedName name="XRefPaste67Row" hidden="1">#REF!</definedName>
    <definedName name="XRefPaste68Row" hidden="1">#REF!</definedName>
    <definedName name="XRefPaste69Row" hidden="1">#REF!</definedName>
    <definedName name="XRefPaste6Row" hidden="1">#REF!</definedName>
    <definedName name="XRefPaste7" hidden="1">#REF!</definedName>
    <definedName name="XRefPaste70Row" hidden="1">#REF!</definedName>
    <definedName name="XRefPaste71Row" hidden="1">#REF!</definedName>
    <definedName name="XRefPaste72Row" hidden="1">#REF!</definedName>
    <definedName name="XRefPaste73Row" hidden="1">#REF!</definedName>
    <definedName name="XRefPaste74Row" hidden="1">#REF!</definedName>
    <definedName name="XRefPaste75Row" hidden="1">#REF!</definedName>
    <definedName name="XRefPaste76Row" hidden="1">#REF!</definedName>
    <definedName name="XRefPaste77Row" hidden="1">#REF!</definedName>
    <definedName name="XRefPaste78Row" hidden="1">#REF!</definedName>
    <definedName name="XRefPaste79Row" hidden="1">#REF!</definedName>
    <definedName name="XRefPaste7Row" hidden="1">#REF!</definedName>
    <definedName name="XRefPaste8" hidden="1">#REF!</definedName>
    <definedName name="XRefPaste80Row" hidden="1">#REF!</definedName>
    <definedName name="XRefPaste82Row" hidden="1">#REF!</definedName>
    <definedName name="XRefPaste83Row" hidden="1">#REF!</definedName>
    <definedName name="XRefPaste84Row" hidden="1">#REF!</definedName>
    <definedName name="XRefPaste85Row" hidden="1">#REF!</definedName>
    <definedName name="XRefPaste86Row" hidden="1">#REF!</definedName>
    <definedName name="XRefPaste87Row" hidden="1">#REF!</definedName>
    <definedName name="XRefPaste88Row" hidden="1">#REF!</definedName>
    <definedName name="XRefPaste89Row" hidden="1">#REF!</definedName>
    <definedName name="XRefPaste8Row" hidden="1">#REF!</definedName>
    <definedName name="XRefPaste9" hidden="1">#REF!</definedName>
    <definedName name="XRefPaste90Row" hidden="1">#REF!</definedName>
    <definedName name="XRefPaste91Row" hidden="1">#REF!</definedName>
    <definedName name="XRefPaste93Row" hidden="1">#REF!</definedName>
    <definedName name="XRefPaste94Row" hidden="1">#REF!</definedName>
    <definedName name="XRefPaste95Row" hidden="1">#REF!</definedName>
    <definedName name="XRefPaste96Row" hidden="1">#REF!</definedName>
    <definedName name="XRefPaste97Row" hidden="1">#REF!</definedName>
    <definedName name="XRefPaste99Row" hidden="1">#REF!</definedName>
    <definedName name="XRefPaste9Row" hidden="1">#REF!</definedName>
    <definedName name="XRefPasteRangeCount" hidden="1">1</definedName>
    <definedName name="xuhao">#REF!</definedName>
    <definedName name="xw9949xw">#REF!</definedName>
    <definedName name="xx" hidden="1">{"summary1",#N/A,FALSE,"Summary of Values";"summary2",#N/A,FALSE,"Summary of Values"}</definedName>
    <definedName name="xx_1" hidden="1">{"summary1",#N/A,FALSE,"Summary of Values";"summary2",#N/A,FALSE,"Summary of Values"}</definedName>
    <definedName name="xx_2" hidden="1">{"summary1",#N/A,FALSE,"Summary of Values";"summary2",#N/A,FALSE,"Summary of Values"}</definedName>
    <definedName name="xx_3" hidden="1">{"summary1",#N/A,FALSE,"Summary of Values";"summary2",#N/A,FALSE,"Summary of Values"}</definedName>
    <definedName name="xx_4" hidden="1">{"summary1",#N/A,FALSE,"Summary of Values";"summary2",#N/A,FALSE,"Summary of Values"}</definedName>
    <definedName name="xx_5" hidden="1">{"summary1",#N/A,FALSE,"Summary of Values";"summary2",#N/A,FALSE,"Summary of Values"}</definedName>
    <definedName name="xxs">#REF!</definedName>
    <definedName name="xxx" hidden="1">{"developed valuation",#N/A,FALSE,"Valuation Analysis";"developed income statement",#N/A,FALSE,"Abbreviated Income Statement";"inprocess valuation",#N/A,FALSE,"Valuation Analysis";"inprocess income statement",#N/A,FALSE,"Abbreviated Income Statement"}</definedName>
    <definedName name="xxxChunkR16294C1">#N/A</definedName>
    <definedName name="xxxChunkR16296C1">#N/A</definedName>
    <definedName name="xxxChunkR16297C1">#N/A</definedName>
    <definedName name="xxxChunkR16298C1">#N/A</definedName>
    <definedName name="xxxChunkR16300C1">#N/A</definedName>
    <definedName name="xxxChunkR16301C1">#N/A</definedName>
    <definedName name="xxxChunkR16302C1">#N/A</definedName>
    <definedName name="xxxChunkR16304C1">#N/A</definedName>
    <definedName name="xxxChunkR16305C1">#N/A</definedName>
    <definedName name="xxxChunkR16306C1">#N/A</definedName>
    <definedName name="xxxChunkR16308C1">#N/A</definedName>
    <definedName name="xxxChunkR16309C1">#N/A</definedName>
    <definedName name="xxxChunkR16310C1">#N/A</definedName>
    <definedName name="xxxChunkR16312C1">#N/A</definedName>
    <definedName name="xxxChunkR16313C1">#N/A</definedName>
    <definedName name="xxxChunkR16315C1">#N/A</definedName>
    <definedName name="xxxChunkr16315c2">#N/A</definedName>
    <definedName name="xxxChunkR16316C1">#N/A</definedName>
    <definedName name="xxxChunkR16318C1">#N/A</definedName>
    <definedName name="xxxChunkR16319C1">#N/A</definedName>
    <definedName name="xxxChunkR16321C1">#N/A</definedName>
    <definedName name="xxxChunkR16322C1">#N/A</definedName>
    <definedName name="xxxChunkR16324C1">#N/A</definedName>
    <definedName name="xxxChunkR16325C1">#N/A</definedName>
    <definedName name="xxxChunkR16327C1">#N/A</definedName>
    <definedName name="xxxChunkR16328C1">#N/A</definedName>
    <definedName name="xxxChunkR16330C1">#N/A</definedName>
    <definedName name="xxxChunkR16346C1">#N/A</definedName>
    <definedName name="xxxChunkR16348C1">#N/A</definedName>
    <definedName name="xxxChunkR16350C1">#N/A</definedName>
    <definedName name="xxxChunkR16352C1">#N/A</definedName>
    <definedName name="xxxChunkR16354C1">#N/A</definedName>
    <definedName name="xxxChunkR16356C1">#N/A</definedName>
    <definedName name="xxxChunkR16358C1">#N/A</definedName>
    <definedName name="xxxChunkR16360C1">#N/A</definedName>
    <definedName name="xxxChunkR16362C1">#N/A</definedName>
    <definedName name="xxxChunkR16364C1">#N/A</definedName>
    <definedName name="xxxChunkR16366C1">#N/A</definedName>
    <definedName name="xxxChunkR16368C1">#N/A</definedName>
    <definedName name="xxxChunkR16370C1">#N/A</definedName>
    <definedName name="xxxChunkR16372C1">#N/A</definedName>
    <definedName name="xxxChunkR16374C1">#N/A</definedName>
    <definedName name="xxxCLabel1.1.Prompt">0</definedName>
    <definedName name="xxxCLabel1.10.Prompt">0</definedName>
    <definedName name="xxxCLabel1.11.Prompt">0</definedName>
    <definedName name="xxxCLabel1.12.Prompt">0</definedName>
    <definedName name="xxxCLabel1.13.Prompt">0</definedName>
    <definedName name="xxxCLabel1.14.Prompt">0</definedName>
    <definedName name="xxxCLabel1.15.Prompt">0</definedName>
    <definedName name="xxxCLabel1.16.Prompt">0</definedName>
    <definedName name="xxxCLabel1.17.Prompt">0</definedName>
    <definedName name="xxxCLabel1.18.Prompt">0</definedName>
    <definedName name="xxxCLabel1.19.Prompt">0</definedName>
    <definedName name="xxxCLabel1.2.Prompt">0</definedName>
    <definedName name="xxxCLabel1.20.Prompt">0</definedName>
    <definedName name="xxxCLabel1.21.Prompt">0</definedName>
    <definedName name="xxxCLabel1.22.Prompt">0</definedName>
    <definedName name="xxxCLabel1.23.Prompt">0</definedName>
    <definedName name="xxxCLabel1.24.Prompt">0</definedName>
    <definedName name="xxxCLabel1.25.Prompt">0</definedName>
    <definedName name="xxxCLabel1.3.Prompt">0</definedName>
    <definedName name="xxxCLabel1.4.Prompt">0</definedName>
    <definedName name="xxxCLabel1.5.Prompt">0</definedName>
    <definedName name="xxxCLabel1.6.Prompt">0</definedName>
    <definedName name="xxxCLabel1.7.Prompt">0</definedName>
    <definedName name="xxxCLabel1.8.Prompt">0</definedName>
    <definedName name="xxxCLabel1.9.Prompt">0</definedName>
    <definedName name="xxxColHeader1bx">0</definedName>
    <definedName name="xxxColHeader1by">11</definedName>
    <definedName name="xxxColHeader1ex">0</definedName>
    <definedName name="xxxColHeader1ey">11</definedName>
    <definedName name="xxxColLabels1bx">1</definedName>
    <definedName name="xxxColLabels1by">11</definedName>
    <definedName name="xxxColLabels1ex">25</definedName>
    <definedName name="xxxColLabels1ey">11</definedName>
    <definedName name="xxxCommon1DimValue1.1">"'5503"</definedName>
    <definedName name="xxxCommon1DimValue1.2">"PROFIT &amp; LOSS ACCOUNT CHEMICAL"</definedName>
    <definedName name="xxxCommon1DimValue2.1">"A"</definedName>
    <definedName name="xxxCommon1DimValue2.2">"Actual"</definedName>
    <definedName name="xxxCommon1DimValue3.1">"'2360"</definedName>
    <definedName name="xxxCommon1DimValue3.2">"SHANGAI SPECIALTY COR"</definedName>
    <definedName name="xxxCommon1DimValue4.1">"'05"</definedName>
    <definedName name="xxxCommon1DimValue4.2">"May"</definedName>
    <definedName name="xxxCommon1DimValue5.1">"Year-to-Date"</definedName>
    <definedName name="xxxCommon1DimValue5.2">"Year to date P&amp;L Accumulation"</definedName>
    <definedName name="xxxCommon1DimValue6.1">"'2003"</definedName>
    <definedName name="xxxCommon1DimValue6.2">2003</definedName>
    <definedName name="xxxCommon1DimValue7.1">"Local"</definedName>
    <definedName name="xxxCommon1DimValue7.2">"Local Currency"</definedName>
    <definedName name="xxxCommon1DimValue8.1">"Net-of-Adjustments"</definedName>
    <definedName name="xxxCommon1DimValue8.2">"Net-of-Adjustments Datatype"</definedName>
    <definedName name="xxxCommonArea1bx">0</definedName>
    <definedName name="xxxCommonArea1by">2</definedName>
    <definedName name="xxxCommonArea1ex">2</definedName>
    <definedName name="xxxCommonArea1ey">9</definedName>
    <definedName name="xxxDataBlock1bx">1</definedName>
    <definedName name="xxxDataBlock1by">15</definedName>
    <definedName name="xxxDataBlock1ex">25</definedName>
    <definedName name="xxxDataBlock1ey">93</definedName>
    <definedName name="xxxDownfootCols1Count">0</definedName>
    <definedName name="xxxDownfootRows1Count">13</definedName>
    <definedName name="xxxDownfootRows1Number0">18</definedName>
    <definedName name="xxxDownfootRows1Number1">26</definedName>
    <definedName name="xxxDownfootRows1Number10">83</definedName>
    <definedName name="xxxDownfootRows1Number11">85</definedName>
    <definedName name="xxxDownfootRows1Number12">88</definedName>
    <definedName name="xxxDownfootRows1Number13">132</definedName>
    <definedName name="xxxDownfootRows1Number14">136</definedName>
    <definedName name="xxxDownfootRows1Number15">139</definedName>
    <definedName name="xxxDownfootRows1Number16">151</definedName>
    <definedName name="xxxDownfootRows1Number17">152</definedName>
    <definedName name="xxxDownfootRows1Number18">153</definedName>
    <definedName name="xxxDownfootRows1Number19">156</definedName>
    <definedName name="xxxDownfootRows1Number2">33</definedName>
    <definedName name="xxxDownfootRows1Number20">190</definedName>
    <definedName name="xxxDownfootRows1Number21">191</definedName>
    <definedName name="xxxDownfootRows1Number22">194</definedName>
    <definedName name="xxxDownfootRows1Number23">200</definedName>
    <definedName name="xxxDownfootRows1Number24">222</definedName>
    <definedName name="xxxDownfootRows1Number25">224</definedName>
    <definedName name="xxxDownfootRows1Number26">227</definedName>
    <definedName name="xxxDownfootRows1Number27">228</definedName>
    <definedName name="xxxDownfootRows1Number28">230</definedName>
    <definedName name="xxxDownfootRows1Number3">38</definedName>
    <definedName name="xxxDownfootRows1Number4">43</definedName>
    <definedName name="xxxDownfootRows1Number5">54</definedName>
    <definedName name="xxxDownfootRows1Number6">58</definedName>
    <definedName name="xxxDownfootRows1Number7">64</definedName>
    <definedName name="xxxDownfootRows1Number8">75</definedName>
    <definedName name="xxxDownfootRows1Number9">76</definedName>
    <definedName name="xxxEntireArea1bx">0</definedName>
    <definedName name="xxxEntireArea1by">2</definedName>
    <definedName name="xxxEntireArea1ex">25</definedName>
    <definedName name="xxxEntireArea1ey">93</definedName>
    <definedName name="xxxGNVFileName">"P&amp;L.GNV"</definedName>
    <definedName name="xxxGNVStamp">1046183883</definedName>
    <definedName name="xxxHeaderCols1Count">0</definedName>
    <definedName name="xxxHeaderRows1Count">0</definedName>
    <definedName name="xxxNumber_Areas">1</definedName>
    <definedName name="xxxODECols1Count">0</definedName>
    <definedName name="xxxODERows1Count">0</definedName>
    <definedName name="xxxRefreshable">1</definedName>
    <definedName name="xxxRLabel1.1.Prompt">0</definedName>
    <definedName name="xxxRLabel1.10.Prompt">0</definedName>
    <definedName name="xxxRLabel1.100.Prompt">0</definedName>
    <definedName name="xxxRLabel1.101.Prompt">0</definedName>
    <definedName name="xxxRLabel1.102.Prompt">0</definedName>
    <definedName name="xxxRLabel1.103.Prompt">0</definedName>
    <definedName name="xxxRLabel1.104.Prompt">0</definedName>
    <definedName name="xxxRLabel1.105.Prompt">0</definedName>
    <definedName name="xxxRLabel1.106.Prompt">0</definedName>
    <definedName name="xxxRLabel1.107.Prompt">0</definedName>
    <definedName name="xxxRLabel1.108.Prompt">0</definedName>
    <definedName name="xxxRLabel1.109.Prompt">0</definedName>
    <definedName name="xxxRLabel1.11.Prompt">0</definedName>
    <definedName name="xxxRLabel1.110.Prompt">0</definedName>
    <definedName name="xxxRLabel1.111.Prompt">0</definedName>
    <definedName name="xxxRLabel1.112.Prompt">0</definedName>
    <definedName name="xxxRLabel1.113.Prompt">0</definedName>
    <definedName name="xxxRLabel1.114.Prompt">0</definedName>
    <definedName name="xxxRLabel1.115.Prompt">0</definedName>
    <definedName name="xxxRLabel1.116.Prompt">0</definedName>
    <definedName name="xxxRLabel1.117.Prompt">0</definedName>
    <definedName name="xxxRLabel1.118.Prompt">0</definedName>
    <definedName name="xxxRLabel1.119.Prompt">0</definedName>
    <definedName name="xxxRLabel1.12.Prompt">0</definedName>
    <definedName name="xxxRLabel1.120.Prompt">0</definedName>
    <definedName name="xxxRLabel1.121.Prompt">0</definedName>
    <definedName name="xxxRLabel1.122.Prompt">0</definedName>
    <definedName name="xxxRLabel1.123.Prompt">0</definedName>
    <definedName name="xxxRLabel1.124.Prompt">0</definedName>
    <definedName name="xxxRLabel1.125.Prompt">0</definedName>
    <definedName name="xxxRLabel1.126.Prompt">0</definedName>
    <definedName name="xxxRLabel1.127.Prompt">0</definedName>
    <definedName name="xxxRLabel1.128.Prompt">0</definedName>
    <definedName name="xxxRLabel1.129.Prompt">0</definedName>
    <definedName name="xxxRLabel1.13.Prompt">0</definedName>
    <definedName name="xxxRLabel1.130.Prompt">0</definedName>
    <definedName name="xxxRLabel1.131.Prompt">0</definedName>
    <definedName name="xxxRLabel1.132.Prompt">0</definedName>
    <definedName name="xxxRLabel1.133.Prompt">0</definedName>
    <definedName name="xxxRLabel1.134.Prompt">0</definedName>
    <definedName name="xxxRLabel1.135.Prompt">0</definedName>
    <definedName name="xxxRLabel1.136.Prompt">0</definedName>
    <definedName name="xxxRLabel1.137.Prompt">0</definedName>
    <definedName name="xxxRLabel1.138.Prompt">0</definedName>
    <definedName name="xxxRLabel1.139.Prompt">0</definedName>
    <definedName name="xxxRLabel1.14.Prompt">0</definedName>
    <definedName name="xxxRLabel1.140.Prompt">0</definedName>
    <definedName name="xxxRLabel1.141.Prompt">0</definedName>
    <definedName name="xxxRLabel1.142.Prompt">0</definedName>
    <definedName name="xxxRLabel1.143.Prompt">0</definedName>
    <definedName name="xxxRLabel1.144.Prompt">0</definedName>
    <definedName name="xxxRLabel1.145.Prompt">0</definedName>
    <definedName name="xxxRLabel1.146.Prompt">0</definedName>
    <definedName name="xxxRLabel1.147.Prompt">0</definedName>
    <definedName name="xxxRLabel1.148.Prompt">0</definedName>
    <definedName name="xxxRLabel1.149.Prompt">0</definedName>
    <definedName name="xxxRLabel1.15.Prompt">0</definedName>
    <definedName name="xxxRLabel1.150.Prompt">0</definedName>
    <definedName name="xxxRLabel1.151.Prompt">0</definedName>
    <definedName name="xxxRLabel1.152.Prompt">0</definedName>
    <definedName name="xxxRLabel1.153.Prompt">0</definedName>
    <definedName name="xxxRLabel1.154.Prompt">0</definedName>
    <definedName name="xxxRLabel1.155.Prompt">0</definedName>
    <definedName name="xxxRLabel1.156.Prompt">0</definedName>
    <definedName name="xxxRLabel1.157.Prompt">0</definedName>
    <definedName name="xxxRLabel1.158.Prompt">0</definedName>
    <definedName name="xxxRLabel1.159.Prompt">0</definedName>
    <definedName name="xxxRLabel1.16.Prompt">0</definedName>
    <definedName name="xxxRLabel1.160.Prompt">0</definedName>
    <definedName name="xxxRLabel1.161.Prompt">0</definedName>
    <definedName name="xxxRLabel1.162.Prompt">0</definedName>
    <definedName name="xxxRLabel1.163.Prompt">0</definedName>
    <definedName name="xxxRLabel1.164.Prompt">0</definedName>
    <definedName name="xxxRLabel1.165.Prompt">0</definedName>
    <definedName name="xxxRLabel1.166.Prompt">0</definedName>
    <definedName name="xxxRLabel1.167.Prompt">0</definedName>
    <definedName name="xxxRLabel1.168.Prompt">0</definedName>
    <definedName name="xxxRLabel1.169.Prompt">0</definedName>
    <definedName name="xxxRLabel1.17.Prompt">0</definedName>
    <definedName name="xxxRLabel1.170.Prompt">0</definedName>
    <definedName name="xxxRLabel1.171.Prompt">0</definedName>
    <definedName name="xxxRLabel1.172.Prompt">0</definedName>
    <definedName name="xxxRLabel1.173.Prompt">0</definedName>
    <definedName name="xxxRLabel1.174.Prompt">0</definedName>
    <definedName name="xxxRLabel1.175.Prompt">0</definedName>
    <definedName name="xxxRLabel1.176.Prompt">0</definedName>
    <definedName name="xxxRLabel1.177.Prompt">0</definedName>
    <definedName name="xxxRLabel1.178.Prompt">0</definedName>
    <definedName name="xxxRLabel1.179.Prompt">0</definedName>
    <definedName name="xxxRLabel1.18.Prompt">0</definedName>
    <definedName name="xxxRLabel1.180.Prompt">0</definedName>
    <definedName name="xxxRLabel1.181.Prompt">0</definedName>
    <definedName name="xxxRLabel1.182.Prompt">0</definedName>
    <definedName name="xxxRLabel1.183.Prompt">0</definedName>
    <definedName name="xxxRLabel1.184.Prompt">0</definedName>
    <definedName name="xxxRLabel1.185.Prompt">0</definedName>
    <definedName name="xxxRLabel1.186.Prompt">0</definedName>
    <definedName name="xxxRLabel1.187.Prompt">0</definedName>
    <definedName name="xxxRLabel1.188.Prompt">0</definedName>
    <definedName name="xxxRLabel1.189.Prompt">0</definedName>
    <definedName name="xxxRLabel1.19.Prompt">0</definedName>
    <definedName name="xxxRLabel1.190.Prompt">0</definedName>
    <definedName name="xxxRLabel1.191.Prompt">0</definedName>
    <definedName name="xxxRLabel1.192.Prompt">0</definedName>
    <definedName name="xxxRLabel1.193.Prompt">0</definedName>
    <definedName name="xxxRLabel1.194.Prompt">0</definedName>
    <definedName name="xxxRLabel1.195.Prompt">0</definedName>
    <definedName name="xxxRLabel1.196.Prompt">0</definedName>
    <definedName name="xxxRLabel1.197.Prompt">0</definedName>
    <definedName name="xxxRLabel1.198.Prompt">0</definedName>
    <definedName name="xxxRLabel1.199.Prompt">0</definedName>
    <definedName name="xxxRLabel1.2.Prompt">0</definedName>
    <definedName name="xxxRLabel1.20.Prompt">0</definedName>
    <definedName name="xxxRLabel1.200.Prompt">0</definedName>
    <definedName name="xxxRLabel1.201.Prompt">0</definedName>
    <definedName name="xxxRLabel1.202.Prompt">0</definedName>
    <definedName name="xxxRLabel1.203.Prompt">0</definedName>
    <definedName name="xxxRLabel1.204.Prompt">0</definedName>
    <definedName name="xxxRLabel1.205.Prompt">0</definedName>
    <definedName name="xxxRLabel1.206.Prompt">0</definedName>
    <definedName name="xxxRLabel1.207.Prompt">0</definedName>
    <definedName name="xxxRLabel1.208.Prompt">0</definedName>
    <definedName name="xxxRLabel1.209.Prompt">0</definedName>
    <definedName name="xxxRLabel1.21.Prompt">0</definedName>
    <definedName name="xxxRLabel1.210.Prompt">0</definedName>
    <definedName name="xxxRLabel1.211.Prompt">0</definedName>
    <definedName name="xxxRLabel1.212.Prompt">0</definedName>
    <definedName name="xxxRLabel1.213.Prompt">0</definedName>
    <definedName name="xxxRLabel1.214.Prompt">0</definedName>
    <definedName name="xxxRLabel1.215.Prompt">0</definedName>
    <definedName name="xxxRLabel1.216.Prompt">0</definedName>
    <definedName name="xxxRLabel1.22.Prompt">0</definedName>
    <definedName name="xxxRLabel1.23.Prompt">0</definedName>
    <definedName name="xxxRLabel1.24.Prompt">0</definedName>
    <definedName name="xxxRLabel1.25.Prompt">0</definedName>
    <definedName name="xxxRLabel1.26.Prompt">0</definedName>
    <definedName name="xxxRLabel1.27.Prompt">0</definedName>
    <definedName name="xxxRLabel1.28.Prompt">0</definedName>
    <definedName name="xxxRLabel1.29.Prompt">0</definedName>
    <definedName name="xxxRLabel1.3.Prompt">0</definedName>
    <definedName name="xxxRLabel1.30.Prompt">0</definedName>
    <definedName name="xxxRLabel1.31.Prompt">0</definedName>
    <definedName name="xxxRLabel1.32.Prompt">0</definedName>
    <definedName name="xxxRLabel1.33.Prompt">0</definedName>
    <definedName name="xxxRLabel1.34.Prompt">0</definedName>
    <definedName name="xxxRLabel1.35.Prompt">0</definedName>
    <definedName name="xxxRLabel1.36.Prompt">0</definedName>
    <definedName name="xxxRLabel1.37.Prompt">0</definedName>
    <definedName name="xxxRLabel1.38.Prompt">0</definedName>
    <definedName name="xxxRLabel1.39.Prompt">0</definedName>
    <definedName name="xxxRLabel1.4.Prompt">0</definedName>
    <definedName name="xxxRLabel1.40.Prompt">0</definedName>
    <definedName name="xxxRLabel1.41.Prompt">0</definedName>
    <definedName name="xxxRLabel1.42.Prompt">0</definedName>
    <definedName name="xxxRLabel1.43.Prompt">0</definedName>
    <definedName name="xxxRLabel1.44.Prompt">0</definedName>
    <definedName name="xxxRLabel1.45.Prompt">0</definedName>
    <definedName name="xxxRLabel1.46.Prompt">0</definedName>
    <definedName name="xxxRLabel1.47.Prompt">0</definedName>
    <definedName name="xxxRLabel1.48.Prompt">0</definedName>
    <definedName name="xxxRLabel1.49.Prompt">0</definedName>
    <definedName name="xxxRLabel1.5.Prompt">0</definedName>
    <definedName name="xxxRLabel1.50.Prompt">0</definedName>
    <definedName name="xxxRLabel1.51.Prompt">0</definedName>
    <definedName name="xxxRLabel1.52.Prompt">0</definedName>
    <definedName name="xxxRLabel1.53.Prompt">0</definedName>
    <definedName name="xxxRLabel1.54.Prompt">0</definedName>
    <definedName name="xxxRLabel1.55.Prompt">0</definedName>
    <definedName name="xxxRLabel1.56.Prompt">0</definedName>
    <definedName name="xxxRLabel1.57.Prompt">0</definedName>
    <definedName name="xxxRLabel1.58.Prompt">0</definedName>
    <definedName name="xxxRLabel1.59.Prompt">0</definedName>
    <definedName name="xxxRLabel1.6.Prompt">0</definedName>
    <definedName name="xxxRLabel1.60.Prompt">0</definedName>
    <definedName name="xxxRLabel1.61.Prompt">0</definedName>
    <definedName name="xxxRLabel1.62.Prompt">0</definedName>
    <definedName name="xxxRLabel1.63.Prompt">0</definedName>
    <definedName name="xxxRLabel1.64.Prompt">0</definedName>
    <definedName name="xxxRLabel1.65.Prompt">0</definedName>
    <definedName name="xxxRLabel1.66.Prompt">0</definedName>
    <definedName name="xxxRLabel1.67.Prompt">0</definedName>
    <definedName name="xxxRLabel1.68.Prompt">0</definedName>
    <definedName name="xxxRLabel1.69.Prompt">0</definedName>
    <definedName name="xxxRLabel1.7.Prompt">0</definedName>
    <definedName name="xxxRLabel1.70.Prompt">0</definedName>
    <definedName name="xxxRLabel1.71.Prompt">0</definedName>
    <definedName name="xxxRLabel1.72.Prompt">0</definedName>
    <definedName name="xxxRLabel1.73.Prompt">0</definedName>
    <definedName name="xxxRLabel1.74.Prompt">0</definedName>
    <definedName name="xxxRLabel1.75.Prompt">0</definedName>
    <definedName name="xxxRLabel1.76.Prompt">0</definedName>
    <definedName name="xxxRLabel1.77.Prompt">0</definedName>
    <definedName name="xxxRLabel1.78.Prompt">0</definedName>
    <definedName name="xxxRLabel1.79.Prompt">0</definedName>
    <definedName name="xxxRLabel1.8.Prompt">0</definedName>
    <definedName name="xxxRLabel1.80.Prompt">0</definedName>
    <definedName name="xxxRLabel1.81.Prompt">0</definedName>
    <definedName name="xxxRLabel1.82.Prompt">0</definedName>
    <definedName name="xxxRLabel1.83.Prompt">0</definedName>
    <definedName name="xxxRLabel1.84.Prompt">0</definedName>
    <definedName name="xxxRLabel1.85.Prompt">0</definedName>
    <definedName name="xxxRLabel1.86.Prompt">0</definedName>
    <definedName name="xxxRLabel1.87.Prompt">0</definedName>
    <definedName name="xxxRLabel1.88.Prompt">0</definedName>
    <definedName name="xxxRLabel1.89.Prompt">0</definedName>
    <definedName name="xxxRLabel1.9.Prompt">0</definedName>
    <definedName name="xxxRLabel1.90.Prompt">0</definedName>
    <definedName name="xxxRLabel1.91.Prompt">0</definedName>
    <definedName name="xxxRLabel1.96.Prompt">0</definedName>
    <definedName name="xxxRLabel1.97.Prompt">0</definedName>
    <definedName name="xxxRLabel1.98.Prompt">0</definedName>
    <definedName name="xxxRLabel1.99.Prompt">0</definedName>
    <definedName name="xxxRowHeader1bx">0</definedName>
    <definedName name="xxxRowHeader1by">13</definedName>
    <definedName name="xxxRowLabels1bx">0</definedName>
    <definedName name="xxxUDCols1Submit0">1</definedName>
    <definedName name="xxxx" hidden="1">{"CSheet",#N/A,FALSE,"C";"SmCap",#N/A,FALSE,"VAL1";"GulfCoast",#N/A,FALSE,"VAL1";"nav",#N/A,FALSE,"NAV";"Summary",#N/A,FALSE,"NAV"}</definedName>
    <definedName name="xxxx_1" hidden="1">{"CSheet",#N/A,FALSE,"C";"SmCap",#N/A,FALSE,"VAL1";"GulfCoast",#N/A,FALSE,"VAL1";"nav",#N/A,FALSE,"NAV";"Summary",#N/A,FALSE,"NAV"}</definedName>
    <definedName name="xxxx_2" hidden="1">{"CSheet",#N/A,FALSE,"C";"SmCap",#N/A,FALSE,"VAL1";"GulfCoast",#N/A,FALSE,"VAL1";"nav",#N/A,FALSE,"NAV";"Summary",#N/A,FALSE,"NAV"}</definedName>
    <definedName name="xxxx_3" hidden="1">{"CSheet",#N/A,FALSE,"C";"SmCap",#N/A,FALSE,"VAL1";"GulfCoast",#N/A,FALSE,"VAL1";"nav",#N/A,FALSE,"NAV";"Summary",#N/A,FALSE,"NAV"}</definedName>
    <definedName name="xxxx_4" hidden="1">{"CSheet",#N/A,FALSE,"C";"SmCap",#N/A,FALSE,"VAL1";"GulfCoast",#N/A,FALSE,"VAL1";"nav",#N/A,FALSE,"NAV";"Summary",#N/A,FALSE,"NAV"}</definedName>
    <definedName name="xxxx_5" hidden="1">{"CSheet",#N/A,FALSE,"C";"SmCap",#N/A,FALSE,"VAL1";"GulfCoast",#N/A,FALSE,"VAL1";"nav",#N/A,FALSE,"NAV";"Summary",#N/A,FALSE,"NAV"}</definedName>
    <definedName name="xxxxx" hidden="1">{"Total",#N/A,FALSE,"Total Proved";"PDP",#N/A,FALSE,"Total Proved";"PNP",#N/A,FALSE,"Total Proved";"PUD",#N/A,FALSE,"Total Proved"}</definedName>
    <definedName name="xxxxx_1" hidden="1">{"Total",#N/A,FALSE,"Total Proved";"PDP",#N/A,FALSE,"Total Proved";"PNP",#N/A,FALSE,"Total Proved";"PUD",#N/A,FALSE,"Total Proved"}</definedName>
    <definedName name="xxxxx_2" hidden="1">{"Total",#N/A,FALSE,"Total Proved";"PDP",#N/A,FALSE,"Total Proved";"PNP",#N/A,FALSE,"Total Proved";"PUD",#N/A,FALSE,"Total Proved"}</definedName>
    <definedName name="xxxxx_3" hidden="1">{"Total",#N/A,FALSE,"Total Proved";"PDP",#N/A,FALSE,"Total Proved";"PNP",#N/A,FALSE,"Total Proved";"PUD",#N/A,FALSE,"Total Proved"}</definedName>
    <definedName name="xxxxx_4" hidden="1">{"Total",#N/A,FALSE,"Total Proved";"PDP",#N/A,FALSE,"Total Proved";"PNP",#N/A,FALSE,"Total Proved";"PUD",#N/A,FALSE,"Total Proved"}</definedName>
    <definedName name="xxxxx_5" hidden="1">{"Total",#N/A,FALSE,"Total Proved";"PDP",#N/A,FALSE,"Total Proved";"PNP",#N/A,FALSE,"Total Proved";"PUD",#N/A,FALSE,"Total Proved"}</definedName>
    <definedName name="xxxxxx" hidden="1">{"Total",#N/A,FALSE,"Total Proved + Probable";"PDP",#N/A,FALSE,"Total Proved + Probable";"PNP",#N/A,FALSE,"Total Proved + Probable";"PUD",#N/A,FALSE,"Total Proved + Probable";"Prob",#N/A,FALSE,"Total Proved + Probable"}</definedName>
    <definedName name="xxxxxx_1" hidden="1">{"Total",#N/A,FALSE,"Total Proved + Probable";"PDP",#N/A,FALSE,"Total Proved + Probable";"PNP",#N/A,FALSE,"Total Proved + Probable";"PUD",#N/A,FALSE,"Total Proved + Probable";"Prob",#N/A,FALSE,"Total Proved + Probable"}</definedName>
    <definedName name="xxxxxx_2" hidden="1">{"Total",#N/A,FALSE,"Total Proved + Probable";"PDP",#N/A,FALSE,"Total Proved + Probable";"PNP",#N/A,FALSE,"Total Proved + Probable";"PUD",#N/A,FALSE,"Total Proved + Probable";"Prob",#N/A,FALSE,"Total Proved + Probable"}</definedName>
    <definedName name="xxxxxx_3" hidden="1">{"Total",#N/A,FALSE,"Total Proved + Probable";"PDP",#N/A,FALSE,"Total Proved + Probable";"PNP",#N/A,FALSE,"Total Proved + Probable";"PUD",#N/A,FALSE,"Total Proved + Probable";"Prob",#N/A,FALSE,"Total Proved + Probable"}</definedName>
    <definedName name="xxxxxx_4" hidden="1">{"Total",#N/A,FALSE,"Total Proved + Probable";"PDP",#N/A,FALSE,"Total Proved + Probable";"PNP",#N/A,FALSE,"Total Proved + Probable";"PUD",#N/A,FALSE,"Total Proved + Probable";"Prob",#N/A,FALSE,"Total Proved + Probable"}</definedName>
    <definedName name="xxxxxx_5" hidden="1">{"Total",#N/A,FALSE,"Total Proved + Probable";"PDP",#N/A,FALSE,"Total Proved + Probable";"PNP",#N/A,FALSE,"Total Proved + Probable";"PUD",#N/A,FALSE,"Total Proved + Probable";"Prob",#N/A,FALSE,"Total Proved + Probable"}</definedName>
    <definedName name="xxxxxxx" hidden="1">{"trademark1",#N/A,FALSE,"Trademark(s) and Trade Name(s)"}</definedName>
    <definedName name="xxxxxxx_1" hidden="1">{"trademark1",#N/A,FALSE,"Trademark(s) and Trade Name(s)"}</definedName>
    <definedName name="xxxxxxx_2" hidden="1">{"trademark1",#N/A,FALSE,"Trademark(s) and Trade Name(s)"}</definedName>
    <definedName name="xxxxxxx_3" hidden="1">{"trademark1",#N/A,FALSE,"Trademark(s) and Trade Name(s)"}</definedName>
    <definedName name="xxxxxxx_4" hidden="1">{"trademark1",#N/A,FALSE,"Trademark(s) and Trade Name(s)"}</definedName>
    <definedName name="xxxxxxx_5" hidden="1">{"trademark1",#N/A,FALSE,"Trademark(s) and Trade Name(s)"}</definedName>
    <definedName name="xxxxxxxx" hidden="1">{"histincome",#N/A,FALSE,"hyfins";"closing balance",#N/A,FALSE,"hyfins"}</definedName>
    <definedName name="xxxxxxxx_1" hidden="1">{"histincome",#N/A,FALSE,"hyfins";"closing balance",#N/A,FALSE,"hyfins"}</definedName>
    <definedName name="xxxxxxxx_2" hidden="1">{"histincome",#N/A,FALSE,"hyfins";"closing balance",#N/A,FALSE,"hyfins"}</definedName>
    <definedName name="xxxxxxxx_3" hidden="1">{"histincome",#N/A,FALSE,"hyfins";"closing balance",#N/A,FALSE,"hyfins"}</definedName>
    <definedName name="xxxxxxxx_4" hidden="1">{"histincome",#N/A,FALSE,"hyfins";"closing balance",#N/A,FALSE,"hyfins"}</definedName>
    <definedName name="xxxxxxxx_5" hidden="1">{"histincome",#N/A,FALSE,"hyfins";"closing balance",#N/A,FALSE,"hyfins"}</definedName>
    <definedName name="xyz" hidden="1">{"histincome",#N/A,FALSE,"hyfins";"closing balance",#N/A,FALSE,"hyfins"}</definedName>
    <definedName name="xyz_1" hidden="1">{"histincome",#N/A,FALSE,"hyfins";"closing balance",#N/A,FALSE,"hyfins"}</definedName>
    <definedName name="xyz_2" hidden="1">{"histincome",#N/A,FALSE,"hyfins";"closing balance",#N/A,FALSE,"hyfins"}</definedName>
    <definedName name="xyz_3" hidden="1">{"histincome",#N/A,FALSE,"hyfins";"closing balance",#N/A,FALSE,"hyfins"}</definedName>
    <definedName name="xyz_4" hidden="1">{"histincome",#N/A,FALSE,"hyfins";"closing balance",#N/A,FALSE,"hyfins"}</definedName>
    <definedName name="xyz_5" hidden="1">{"histincome",#N/A,FALSE,"hyfins";"closing balance",#N/A,FALSE,"hyfins"}</definedName>
    <definedName name="xzqbm">#REF!</definedName>
    <definedName name="y">#N/A</definedName>
    <definedName name="YE">#REF!</definedName>
    <definedName name="year_end">#REF!</definedName>
    <definedName name="yen">110</definedName>
    <definedName name="YHJN">#REF!</definedName>
    <definedName name="you">#REF!</definedName>
    <definedName name="youh" hidden="1">{#N/A,#N/A,FALSE,"AD_Purchase";#N/A,#N/A,FALSE,"Credit";#N/A,#N/A,FALSE,"PF Acquisition";#N/A,#N/A,FALSE,"PF Offering"}</definedName>
    <definedName name="youh_1" hidden="1">{#N/A,#N/A,FALSE,"AD_Purchase";#N/A,#N/A,FALSE,"Credit";#N/A,#N/A,FALSE,"PF Acquisition";#N/A,#N/A,FALSE,"PF Offering"}</definedName>
    <definedName name="youh_2" hidden="1">{#N/A,#N/A,FALSE,"AD_Purchase";#N/A,#N/A,FALSE,"Credit";#N/A,#N/A,FALSE,"PF Acquisition";#N/A,#N/A,FALSE,"PF Offering"}</definedName>
    <definedName name="youh_3" hidden="1">{#N/A,#N/A,FALSE,"AD_Purchase";#N/A,#N/A,FALSE,"Credit";#N/A,#N/A,FALSE,"PF Acquisition";#N/A,#N/A,FALSE,"PF Offering"}</definedName>
    <definedName name="youh_4" hidden="1">{#N/A,#N/A,FALSE,"AD_Purchase";#N/A,#N/A,FALSE,"Credit";#N/A,#N/A,FALSE,"PF Acquisition";#N/A,#N/A,FALSE,"PF Offering"}</definedName>
    <definedName name="youh_5" hidden="1">{#N/A,#N/A,FALSE,"AD_Purchase";#N/A,#N/A,FALSE,"Credit";#N/A,#N/A,FALSE,"PF Acquisition";#N/A,#N/A,FALSE,"PF Offering"}</definedName>
    <definedName name="ytd_sales_amount">#REF!</definedName>
    <definedName name="yy" hidden="1">{#N/A,#N/A,TRUE,"Acquirer_Cases_Input";#N/A,#N/A,TRUE,"Acquirer_Input";#N/A,#N/A,TRUE,"Acquirer"}</definedName>
    <definedName name="yy_1" hidden="1">{#N/A,#N/A,TRUE,"Acquirer_Cases_Input";#N/A,#N/A,TRUE,"Acquirer_Input";#N/A,#N/A,TRUE,"Acquirer"}</definedName>
    <definedName name="yy_2" hidden="1">{#N/A,#N/A,TRUE,"Acquirer_Cases_Input";#N/A,#N/A,TRUE,"Acquirer_Input";#N/A,#N/A,TRUE,"Acquirer"}</definedName>
    <definedName name="yy_3" hidden="1">{#N/A,#N/A,TRUE,"Acquirer_Cases_Input";#N/A,#N/A,TRUE,"Acquirer_Input";#N/A,#N/A,TRUE,"Acquirer"}</definedName>
    <definedName name="yy_4" hidden="1">{#N/A,#N/A,TRUE,"Acquirer_Cases_Input";#N/A,#N/A,TRUE,"Acquirer_Input";#N/A,#N/A,TRUE,"Acquirer"}</definedName>
    <definedName name="yy_5" hidden="1">{#N/A,#N/A,TRUE,"Acquirer_Cases_Input";#N/A,#N/A,TRUE,"Acquirer_Input";#N/A,#N/A,TRUE,"Acquirer"}</definedName>
    <definedName name="yyy" hidden="1">{#N/A,#N/A,TRUE,"Fiber_Optic_Cable_Input ";#N/A,#N/A,TRUE,"Specialty_Fiber_Devices_Input";#N/A,#N/A,TRUE,"Optical_Fiber_Apparatus_Input"}</definedName>
    <definedName name="yyy_1" hidden="1">{#N/A,#N/A,TRUE,"Fiber_Optic_Cable_Input ";#N/A,#N/A,TRUE,"Specialty_Fiber_Devices_Input";#N/A,#N/A,TRUE,"Optical_Fiber_Apparatus_Input"}</definedName>
    <definedName name="yyy_2" hidden="1">{#N/A,#N/A,TRUE,"Fiber_Optic_Cable_Input ";#N/A,#N/A,TRUE,"Specialty_Fiber_Devices_Input";#N/A,#N/A,TRUE,"Optical_Fiber_Apparatus_Input"}</definedName>
    <definedName name="yyy_3" hidden="1">{#N/A,#N/A,TRUE,"Fiber_Optic_Cable_Input ";#N/A,#N/A,TRUE,"Specialty_Fiber_Devices_Input";#N/A,#N/A,TRUE,"Optical_Fiber_Apparatus_Input"}</definedName>
    <definedName name="yyy_4" hidden="1">{#N/A,#N/A,TRUE,"Fiber_Optic_Cable_Input ";#N/A,#N/A,TRUE,"Specialty_Fiber_Devices_Input";#N/A,#N/A,TRUE,"Optical_Fiber_Apparatus_Input"}</definedName>
    <definedName name="yyy_5" hidden="1">{#N/A,#N/A,TRUE,"Fiber_Optic_Cable_Input ";#N/A,#N/A,TRUE,"Specialty_Fiber_Devices_Input";#N/A,#N/A,TRUE,"Optical_Fiber_Apparatus_Input"}</definedName>
    <definedName name="yyyyy"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yyyyy_1"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yyyyy_2"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yyyyy_3"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yyyyy_4"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yyyyy_5"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z" hidden="1">{"CSheet",#N/A,FALSE,"C";"SmCap",#N/A,FALSE,"VAL1";"GulfCoast",#N/A,FALSE,"VAL1";"nav",#N/A,FALSE,"NAV";"Summary",#N/A,FALSE,"NAV"}</definedName>
    <definedName name="z_1" hidden="1">{"CSheet",#N/A,FALSE,"C";"SmCap",#N/A,FALSE,"VAL1";"GulfCoast",#N/A,FALSE,"VAL1";"nav",#N/A,FALSE,"NAV";"Summary",#N/A,FALSE,"NAV"}</definedName>
    <definedName name="z_2" hidden="1">{"CSheet",#N/A,FALSE,"C";"SmCap",#N/A,FALSE,"VAL1";"GulfCoast",#N/A,FALSE,"VAL1";"nav",#N/A,FALSE,"NAV";"Summary",#N/A,FALSE,"NAV"}</definedName>
    <definedName name="z_3" hidden="1">{"CSheet",#N/A,FALSE,"C";"SmCap",#N/A,FALSE,"VAL1";"GulfCoast",#N/A,FALSE,"VAL1";"nav",#N/A,FALSE,"NAV";"Summary",#N/A,FALSE,"NAV"}</definedName>
    <definedName name="z_4" hidden="1">{"CSheet",#N/A,FALSE,"C";"SmCap",#N/A,FALSE,"VAL1";"GulfCoast",#N/A,FALSE,"VAL1";"nav",#N/A,FALSE,"NAV";"Summary",#N/A,FALSE,"NAV"}</definedName>
    <definedName name="z_5" hidden="1">{"CSheet",#N/A,FALSE,"C";"SmCap",#N/A,FALSE,"VAL1";"GulfCoast",#N/A,FALSE,"VAL1";"nav",#N/A,FALSE,"NAV";"Summary",#N/A,FALSE,"NAV"}</definedName>
    <definedName name="z_df" localSheetId="72">#REF!</definedName>
    <definedName name="Z_E738B51C_56AE_4F9F_8D8A_36AD6137B90D_.wvu.Cols" hidden="1">#REF!</definedName>
    <definedName name="Z_E738B51C_56AE_4F9F_8D8A_36AD6137B90D_.wvu.PrintArea" hidden="1">#REF!</definedName>
    <definedName name="Z_E738B51C_56AE_4F9F_8D8A_36AD6137B90D_.wvu.PrintTitles" hidden="1">#REF!,#REF!</definedName>
    <definedName name="Z_E738B51C_56AE_4F9F_8D8A_36AD6137B90D_.wvu.Rows" hidden="1">#REF!</definedName>
    <definedName name="z_jf" localSheetId="72">#REF!</definedName>
    <definedName name="z_km" localSheetId="72">#REF!</definedName>
    <definedName name="Z32_Cost_red">#REF!</definedName>
    <definedName name="ZAXD">#REF!</definedName>
    <definedName name="zdf" hidden="1">{#N/A,#N/A,TRUE,"Falcons_Standalone";#N/A,#N/A,TRUE,"Target_Input";#N/A,#N/A,TRUE,"Target_Calendarized"}</definedName>
    <definedName name="zdf_1" hidden="1">{#N/A,#N/A,TRUE,"Falcons_Standalone";#N/A,#N/A,TRUE,"Target_Input";#N/A,#N/A,TRUE,"Target_Calendarized"}</definedName>
    <definedName name="zdf_2" hidden="1">{#N/A,#N/A,TRUE,"Falcons_Standalone";#N/A,#N/A,TRUE,"Target_Input";#N/A,#N/A,TRUE,"Target_Calendarized"}</definedName>
    <definedName name="zdf_3" hidden="1">{#N/A,#N/A,TRUE,"Falcons_Standalone";#N/A,#N/A,TRUE,"Target_Input";#N/A,#N/A,TRUE,"Target_Calendarized"}</definedName>
    <definedName name="zdf_4" hidden="1">{#N/A,#N/A,TRUE,"Falcons_Standalone";#N/A,#N/A,TRUE,"Target_Input";#N/A,#N/A,TRUE,"Target_Calendarized"}</definedName>
    <definedName name="zdf_5" hidden="1">{#N/A,#N/A,TRUE,"Falcons_Standalone";#N/A,#N/A,TRUE,"Target_Input";#N/A,#N/A,TRUE,"Target_Calendarized"}</definedName>
    <definedName name="zhb">#REF!</definedName>
    <definedName name="zhb3">#REF!</definedName>
    <definedName name="zhb5">#REF!</definedName>
    <definedName name="zhkm">#REF!</definedName>
    <definedName name="zhxmb">#REF!</definedName>
    <definedName name="zichan">OFFSET(#REF!,,,COUNTA(#REF!)-1,27)</definedName>
    <definedName name="zjgch2000.dbf">#REF!</definedName>
    <definedName name="zmz" localSheetId="72">#REF!</definedName>
    <definedName name="zmz101" localSheetId="72">#REF!</definedName>
    <definedName name="zmz102" localSheetId="72">#REF!</definedName>
    <definedName name="zmz103" localSheetId="72">#REF!</definedName>
    <definedName name="zmz104" localSheetId="72">#REF!</definedName>
    <definedName name="zmz105" localSheetId="72">#REF!</definedName>
    <definedName name="zmz106" localSheetId="72">#REF!</definedName>
    <definedName name="zmz511" localSheetId="72">#REF!</definedName>
    <definedName name="zmz512" localSheetId="72">#REF!</definedName>
    <definedName name="zmz513" localSheetId="72">#REF!</definedName>
    <definedName name="zmz521" localSheetId="72">#REF!</definedName>
    <definedName name="zmz522" localSheetId="72">#REF!</definedName>
    <definedName name="zmz523" localSheetId="72">#REF!</definedName>
    <definedName name="zmz53" localSheetId="72">#REF!</definedName>
    <definedName name="zmz541" localSheetId="72">#REF!</definedName>
    <definedName name="zmz542" localSheetId="72">#REF!</definedName>
    <definedName name="zmz55" localSheetId="72">#REF!</definedName>
    <definedName name="zmz56" localSheetId="72">#REF!</definedName>
    <definedName name="zmz61" localSheetId="72">#REF!</definedName>
    <definedName name="zmz62" localSheetId="72">#REF!</definedName>
    <definedName name="zmz71" localSheetId="72">#REF!</definedName>
    <definedName name="zmz72" localSheetId="72">#REF!</definedName>
    <definedName name="zmz81" localSheetId="72">#REF!</definedName>
    <definedName name="zmz82" localSheetId="72">#REF!</definedName>
    <definedName name="zmz91" localSheetId="72">#REF!</definedName>
    <definedName name="zmz910" localSheetId="72">#REF!</definedName>
    <definedName name="zmz911" localSheetId="72">#REF!</definedName>
    <definedName name="zmz912" localSheetId="72">#REF!</definedName>
    <definedName name="zmz913" localSheetId="72">#REF!</definedName>
    <definedName name="zmz92" localSheetId="72">#REF!</definedName>
    <definedName name="zmz95" localSheetId="72">#REF!</definedName>
    <definedName name="zmz97" localSheetId="72">#REF!</definedName>
    <definedName name="zmz98" localSheetId="72">#REF!</definedName>
    <definedName name="zsw">#REF!</definedName>
    <definedName name="zxc" hidden="1">{#N/A,#N/A,FALSE,"Aging Summary";#N/A,#N/A,FALSE,"Ratio Analysis";#N/A,#N/A,FALSE,"Test 120 Day Accts";#N/A,#N/A,FALSE,"Tickmarks"}</definedName>
    <definedName name="ZXCD">#REF!</definedName>
    <definedName name="zz" hidden="1">{"summary1",#N/A,FALSE,"Summary of Values";"summary2",#N/A,FALSE,"Summary of Values";"weighted average returns",#N/A,FALSE,"WACC and WARA";"fixed asset detail",#N/A,FALSE,"Fixed Asset Detail"}</definedName>
    <definedName name="zz_1" hidden="1">{"summary1",#N/A,FALSE,"Summary of Values";"summary2",#N/A,FALSE,"Summary of Values";"weighted average returns",#N/A,FALSE,"WACC and WARA";"fixed asset detail",#N/A,FALSE,"Fixed Asset Detail"}</definedName>
    <definedName name="zz_2" hidden="1">{"summary1",#N/A,FALSE,"Summary of Values";"summary2",#N/A,FALSE,"Summary of Values";"weighted average returns",#N/A,FALSE,"WACC and WARA";"fixed asset detail",#N/A,FALSE,"Fixed Asset Detail"}</definedName>
    <definedName name="zz_3" hidden="1">{"summary1",#N/A,FALSE,"Summary of Values";"summary2",#N/A,FALSE,"Summary of Values";"weighted average returns",#N/A,FALSE,"WACC and WARA";"fixed asset detail",#N/A,FALSE,"Fixed Asset Detail"}</definedName>
    <definedName name="zz_4" hidden="1">{"summary1",#N/A,FALSE,"Summary of Values";"summary2",#N/A,FALSE,"Summary of Values";"weighted average returns",#N/A,FALSE,"WACC and WARA";"fixed asset detail",#N/A,FALSE,"Fixed Asset Detail"}</definedName>
    <definedName name="zz_5" hidden="1">{"summary1",#N/A,FALSE,"Summary of Values";"summary2",#N/A,FALSE,"Summary of Values";"weighted average returns",#N/A,FALSE,"WACC and WARA";"fixed asset detail",#N/A,FALSE,"Fixed Asset Detail"}</definedName>
    <definedName name="zzz" hidden="1">{#N/A,#N/A,TRUE,"GEM Total";#N/A,#N/A,TRUE,"Final Assembly";#N/A,#N/A,TRUE,"Cleaning";#N/A,#N/A,TRUE,"Schooping,Clearing";#N/A,#N/A,TRUE,"Winding"}</definedName>
    <definedName name="zzz.." hidden="1">{#N/A,#N/A,TRUE,"GEM Total";#N/A,#N/A,TRUE,"Final Assembly";#N/A,#N/A,TRUE,"Cleaning";#N/A,#N/A,TRUE,"Schooping,Clearing";#N/A,#N/A,TRUE,"Winding"}</definedName>
    <definedName name="zzz.._1" hidden="1">{#N/A,#N/A,TRUE,"GEM Total";#N/A,#N/A,TRUE,"Final Assembly";#N/A,#N/A,TRUE,"Cleaning";#N/A,#N/A,TRUE,"Schooping,Clearing";#N/A,#N/A,TRUE,"Winding"}</definedName>
    <definedName name="zzz.._2" hidden="1">{#N/A,#N/A,TRUE,"GEM Total";#N/A,#N/A,TRUE,"Final Assembly";#N/A,#N/A,TRUE,"Cleaning";#N/A,#N/A,TRUE,"Schooping,Clearing";#N/A,#N/A,TRUE,"Winding"}</definedName>
    <definedName name="zzz.._3" hidden="1">{#N/A,#N/A,TRUE,"GEM Total";#N/A,#N/A,TRUE,"Final Assembly";#N/A,#N/A,TRUE,"Cleaning";#N/A,#N/A,TRUE,"Schooping,Clearing";#N/A,#N/A,TRUE,"Winding"}</definedName>
    <definedName name="zzz.._4" hidden="1">{#N/A,#N/A,TRUE,"GEM Total";#N/A,#N/A,TRUE,"Final Assembly";#N/A,#N/A,TRUE,"Cleaning";#N/A,#N/A,TRUE,"Schooping,Clearing";#N/A,#N/A,TRUE,"Winding"}</definedName>
    <definedName name="zzz.._5" hidden="1">{#N/A,#N/A,TRUE,"GEM Total";#N/A,#N/A,TRUE,"Final Assembly";#N/A,#N/A,TRUE,"Cleaning";#N/A,#N/A,TRUE,"Schooping,Clearing";#N/A,#N/A,TRUE,"Winding"}</definedName>
    <definedName name="zzz_1" hidden="1">{#N/A,#N/A,TRUE,"GEM Total";#N/A,#N/A,TRUE,"Final Assembly";#N/A,#N/A,TRUE,"Cleaning";#N/A,#N/A,TRUE,"Schooping,Clearing";#N/A,#N/A,TRUE,"Winding"}</definedName>
    <definedName name="zzz_2" hidden="1">{#N/A,#N/A,TRUE,"GEM Total";#N/A,#N/A,TRUE,"Final Assembly";#N/A,#N/A,TRUE,"Cleaning";#N/A,#N/A,TRUE,"Schooping,Clearing";#N/A,#N/A,TRUE,"Winding"}</definedName>
    <definedName name="zzz_3" hidden="1">{#N/A,#N/A,TRUE,"GEM Total";#N/A,#N/A,TRUE,"Final Assembly";#N/A,#N/A,TRUE,"Cleaning";#N/A,#N/A,TRUE,"Schooping,Clearing";#N/A,#N/A,TRUE,"Winding"}</definedName>
    <definedName name="zzz_4" hidden="1">{#N/A,#N/A,TRUE,"GEM Total";#N/A,#N/A,TRUE,"Final Assembly";#N/A,#N/A,TRUE,"Cleaning";#N/A,#N/A,TRUE,"Schooping,Clearing";#N/A,#N/A,TRUE,"Winding"}</definedName>
    <definedName name="zzz_5" hidden="1">{#N/A,#N/A,TRUE,"GEM Total";#N/A,#N/A,TRUE,"Final Assembly";#N/A,#N/A,TRUE,"Cleaning";#N/A,#N/A,TRUE,"Schooping,Clearing";#N/A,#N/A,TRUE,"Winding"}</definedName>
    <definedName name="阿">#REF!</definedName>
    <definedName name="啊">#REF!</definedName>
    <definedName name="暗暗审">#REF!</definedName>
    <definedName name="八">#REF!</definedName>
    <definedName name="把" hidden="1">{#N/A,#N/A,FALSE,"Virgin Flightdeck"}</definedName>
    <definedName name="把_1" hidden="1">{#N/A,#N/A,FALSE,"Virgin Flightdeck"}</definedName>
    <definedName name="把_2" hidden="1">{#N/A,#N/A,FALSE,"Virgin Flightdeck"}</definedName>
    <definedName name="把_3" hidden="1">{#N/A,#N/A,FALSE,"Virgin Flightdeck"}</definedName>
    <definedName name="把_4" hidden="1">{#N/A,#N/A,FALSE,"Virgin Flightdeck"}</definedName>
    <definedName name="把_5" hidden="1">{#N/A,#N/A,FALSE,"Virgin Flightdeck"}</definedName>
    <definedName name="半成品" localSheetId="72">#REF!</definedName>
    <definedName name="拌制">#REF!</definedName>
    <definedName name="拌制2">#REF!</definedName>
    <definedName name="包装物" localSheetId="72">#REF!</definedName>
    <definedName name="保管费清单">#REF!</definedName>
    <definedName name="保卫部">#REF!</definedName>
    <definedName name="报表" localSheetId="72">#REF!</definedName>
    <definedName name="报表项目">#REF!</definedName>
    <definedName name="备___注">#REF!</definedName>
    <definedName name="本页小计">#REF!</definedName>
    <definedName name="编号">#REF!</definedName>
    <definedName name="编制单位">#REF!</definedName>
    <definedName name="不">#REF!</definedName>
    <definedName name="不动产分类别汇总表3">{"Book1","公路收费权测算表.xls"}</definedName>
    <definedName name="不可预见费比率">#REF!</definedName>
    <definedName name="不使用">#REF!</definedName>
    <definedName name="财务费用">#REF!</definedName>
    <definedName name="财务费用.dbf">#REF!</definedName>
    <definedName name="财务费用明细账">#REF!</definedName>
    <definedName name="财务软件">财务软件</definedName>
    <definedName name="曹杨路">#N/A</definedName>
    <definedName name="草皮">#REF!</definedName>
    <definedName name="查询3">#REF!</definedName>
    <definedName name="柴差">#REF!</definedName>
    <definedName name="产成品" localSheetId="72">#REF!</definedName>
    <definedName name="厂房渣">#REF!</definedName>
    <definedName name="车车皮" localSheetId="72">#REF!</definedName>
    <definedName name="车辆" localSheetId="72">#REF!</definedName>
    <definedName name="车位个数">#REF!</definedName>
    <definedName name="陈勇">#REF!</definedName>
    <definedName name="成本">#REF!</definedName>
    <definedName name="成本计算单_汇总显示_">#REF!</definedName>
    <definedName name="成本利润率">#REF!</definedName>
    <definedName name="秤12" localSheetId="72">#REF!</definedName>
    <definedName name="冲击">#REF!</definedName>
    <definedName name="初级工">#REF!</definedName>
    <definedName name="处12" localSheetId="72">#REF!</definedName>
    <definedName name="处形式" localSheetId="72">#REF!</definedName>
    <definedName name="戳">#REF!</definedName>
    <definedName name="粗砂">#REF!</definedName>
    <definedName name="存货93期初" localSheetId="72">#REF!</definedName>
    <definedName name="存货93期末" localSheetId="72">#REF!</definedName>
    <definedName name="存货94期初" localSheetId="72">#REF!</definedName>
    <definedName name="存货94期末" localSheetId="72">#REF!</definedName>
    <definedName name="存货95期初" localSheetId="72">#REF!</definedName>
    <definedName name="存货95期末" localSheetId="72">#REF!</definedName>
    <definedName name="存货合计">#REF!</definedName>
    <definedName name="存货明细">#REF!</definedName>
    <definedName name="大">#REF!</definedName>
    <definedName name="大多数" localSheetId="72">#REF!</definedName>
    <definedName name="待处理固定资产净损失明细表">#REF!</definedName>
    <definedName name="待摊费用.dbf">#REF!</definedName>
    <definedName name="待转其他部门">#REF!</definedName>
    <definedName name="当前明细帐">#REF!</definedName>
    <definedName name="党群工作部">#REF!</definedName>
    <definedName name="地">#N/A</definedName>
    <definedName name="地面" localSheetId="72">#REF!</definedName>
    <definedName name="地图">#REF!</definedName>
    <definedName name="的">#N/A</definedName>
    <definedName name="低耗品" localSheetId="72">#REF!</definedName>
    <definedName name="递延税款贷项">#REF!</definedName>
    <definedName name="第2块土地">#N/A</definedName>
    <definedName name="电焊机30KVA">#REF!</definedName>
    <definedName name="电价">#REF!</definedName>
    <definedName name="电石干渣工序">#REF!</definedName>
    <definedName name="调后合计" localSheetId="72">#REF!</definedName>
    <definedName name="调整分录汇总表_1997_1999.9.30">#REF!</definedName>
    <definedName name="动力厂">#REF!</definedName>
    <definedName name="斗式提升机">#REF!</definedName>
    <definedName name="短期">#REF!</definedName>
    <definedName name="短期借款" localSheetId="72">#REF!</definedName>
    <definedName name="短期借款.dbf">#REF!</definedName>
    <definedName name="短期投资_债券_明细表">#REF!</definedName>
    <definedName name="短期投资股票投资.dbf">#REF!</definedName>
    <definedName name="短期投资国债投资.dbf">#REF!</definedName>
    <definedName name="堆料">#REF!</definedName>
    <definedName name="堆石体">#REF!</definedName>
    <definedName name="而温柔提味儿1341534131">#REF!</definedName>
    <definedName name="二">#REF!</definedName>
    <definedName name="二厂冲压股份">#REF!</definedName>
    <definedName name="发出商品" localSheetId="72">#REF!</definedName>
    <definedName name="发生额及余额表">#REF!</definedName>
    <definedName name="发生日期">"INDEX(D:D"</definedName>
    <definedName name="法律事务部">#REF!</definedName>
    <definedName name="珐" localSheetId="72">#REF!</definedName>
    <definedName name="房屋重置成本测算表">{"Book1","公路收费权测算表.xls"}</definedName>
    <definedName name="飞过海">#REF!</definedName>
    <definedName name="飞机" hidden="1">{#N/A,#N/A,FALSE,"Virgin Flightdeck"}</definedName>
    <definedName name="费用">#REF!</definedName>
    <definedName name="分析">#REF!</definedName>
    <definedName name="风价">#REF!</definedName>
    <definedName name="风钻气腿式">#REF!</definedName>
    <definedName name="风钻手持式">#REF!</definedName>
    <definedName name="封面">#REF!</definedName>
    <definedName name="福达">#REF!</definedName>
    <definedName name="付款方式">#REF!</definedName>
    <definedName name="负债合计93期末" localSheetId="72">#REF!</definedName>
    <definedName name="负债合计94期末" localSheetId="72">#REF!</definedName>
    <definedName name="负债合计95期末" localSheetId="72">#REF!</definedName>
    <definedName name="附注" localSheetId="72">#REF!</definedName>
    <definedName name="钢筋差">#REF!</definedName>
    <definedName name="钢筋基">#REF!</definedName>
    <definedName name="高级工">#REF!</definedName>
    <definedName name="工">#N/A</definedName>
    <definedName name="工资">#REF!</definedName>
    <definedName name="工作表">#REF!</definedName>
    <definedName name="工作表名称">LOOKUP(ROW(INDIRECT("1:"&amp;COLUMNS(#REF!))),MATCH(#REF!,#REF!,),#REF!)</definedName>
    <definedName name="公司段代码">#REF!</definedName>
    <definedName name="公司类型">#REF!</definedName>
    <definedName name="公司名称">#REF!</definedName>
    <definedName name="共___页第___页">#REF!</definedName>
    <definedName name="构件">#REF!</definedName>
    <definedName name="构件运输">#REF!</definedName>
    <definedName name="股经办">#REF!</definedName>
    <definedName name="股经办2">#REF!</definedName>
    <definedName name="股票投资收益.dbf">#REF!</definedName>
    <definedName name="固定资产" localSheetId="72">#REF!</definedName>
    <definedName name="固定资产.dbf">#REF!</definedName>
    <definedName name="固定资产11">#REF!</definedName>
    <definedName name="固定资产及累计折旧明细帐">#REF!</definedName>
    <definedName name="固定资产清单" localSheetId="72">#REF!</definedName>
    <definedName name="关">#REF!</definedName>
    <definedName name="管道">#REF!</definedName>
    <definedName name="管理费用">#REF!</definedName>
    <definedName name="管理费用比率">#REF!</definedName>
    <definedName name="管理费用明细表">#REF!</definedName>
    <definedName name="管理费用明细帐" localSheetId="72">#REF!</definedName>
    <definedName name="管理费用明细账">#REF!</definedName>
    <definedName name="桂平路">#REF!</definedName>
    <definedName name="国防部" localSheetId="72">#REF!</definedName>
    <definedName name="号">#REF!</definedName>
    <definedName name="合___计">#REF!</definedName>
    <definedName name="合并价差明细表">#REF!</definedName>
    <definedName name="合同付款情况分析表">#REF!</definedName>
    <definedName name="合同是否签订">#REF!</definedName>
    <definedName name="和">#REF!</definedName>
    <definedName name="核对内容">#REF!</definedName>
    <definedName name="核对内容说明">#REF!</definedName>
    <definedName name="核算项目汇总表">#REF!</definedName>
    <definedName name="核算项目明细表">#REF!</definedName>
    <definedName name="核算项目明细账">#REF!</definedName>
    <definedName name="核算项目明细账_1133">#REF!</definedName>
    <definedName name="核算项目明细账_122">#REF!</definedName>
    <definedName name="核算项目明细账_1603">#REF!</definedName>
    <definedName name="核算项目余额表">#REF!</definedName>
    <definedName name="核算项目组合表">#REF!</definedName>
    <definedName name="宏0000000">#N/A</definedName>
    <definedName name="宏29">#N/A</definedName>
    <definedName name="宏40">#N/A</definedName>
    <definedName name="宏41">#N/A</definedName>
    <definedName name="宏42">#N/A</definedName>
    <definedName name="宏43">#N/A</definedName>
    <definedName name="宏44">#N/A</definedName>
    <definedName name="宏45">#N/A</definedName>
    <definedName name="宏46">#N/A</definedName>
    <definedName name="宏47">#N/A</definedName>
    <definedName name="宏48">#N/A</definedName>
    <definedName name="宏49">#N/A</definedName>
    <definedName name="宏50">#N/A</definedName>
    <definedName name="宏51">#N/A</definedName>
    <definedName name="宏52">#N/A</definedName>
    <definedName name="宏53">#N/A</definedName>
    <definedName name="宏54">#N/A</definedName>
    <definedName name="宏55">#N/A</definedName>
    <definedName name="宏56">#N/A</definedName>
    <definedName name="宏98">#N/A</definedName>
    <definedName name="宏999">#N/A</definedName>
    <definedName name="宏观">#N/A</definedName>
    <definedName name="华才二减员">#REF!</definedName>
    <definedName name="华光一" hidden="1">{"ops1",#N/A,TRUE,"PAMPILLA2";"ops2",#N/A,TRUE,"PAMPILLA2";"ops3",#N/A,TRUE,"PAMPILLA2";"ops4",#N/A,TRUE,"PAMPILLA2";"PL1",#N/A,TRUE,"PAMPILLA2";"PL2",#N/A,TRUE,"PAMPILLA2";"workcap",#N/A,TRUE,"PAMPILLA2";"assump1",#N/A,TRUE,"PAMPILLA2";"assump2",#N/A,TRUE,"PAMPILLA2";"assump3",#N/A,TRUE,"PAMPILLA2";"assump4",#N/A,TRUE,"PAMPILLA2";"assump5",#N/A,TRUE,"PAMPILLA2";"assump6",#N/A,TRUE,"PAMPILLA2";"assump7",#N/A,TRUE,"PAMPILLA2";"assump8",#N/A,TRUE,"PAMPILLA2";"assump9",#N/A,TRUE,"PAMPILLA2";"assump10",#N/A,TRUE,"PAMPILLA2";"assump11",#N/A,TRUE,"PAMPILLA2";"assump12",#N/A,TRUE,"PAMPILLA2";"deprec1",#N/A,TRUE,"PAMPILLA2";"matrix",#N/A,TRUE,"PAMPILLA2";"summary",#N/A,TRUE,"PAMPILLA2"}</definedName>
    <definedName name="化建司">#REF!</definedName>
    <definedName name="坏帐1">#REF!</definedName>
    <definedName name="坏帐准备明细表">#REF!</definedName>
    <definedName name="汇率" localSheetId="72">#REF!</definedName>
    <definedName name="汇总">#REF!</definedName>
    <definedName name="会计分录序时簿" localSheetId="72">#REF!</definedName>
    <definedName name="会计制度">1</definedName>
    <definedName name="货币资金">#REF!</definedName>
    <definedName name="机器">#REF!</definedName>
    <definedName name="机器设备评估明细表">#REF!</definedName>
    <definedName name="机油">#REF!</definedName>
    <definedName name="基准地价" hidden="1">#REF!</definedName>
    <definedName name="基准地价内涵">#REF!</definedName>
    <definedName name="基准地价内涵2">#REF!</definedName>
    <definedName name="基准日">#REF!</definedName>
    <definedName name="箕斗1">#REF!</definedName>
    <definedName name="计划">#REF!</definedName>
    <definedName name="计量单位">#REF!</definedName>
    <definedName name="建安投资明细">#REF!</definedName>
    <definedName name="建筑面积">#REF!</definedName>
    <definedName name="建筑物前期费用">#REF!</definedName>
    <definedName name="胶带机6">#REF!</definedName>
    <definedName name="搅拌机250L">#REF!</definedName>
    <definedName name="借款性质">#REF!</definedName>
    <definedName name="经营承包责任制">#N/A</definedName>
    <definedName name="经租情况">#REF!</definedName>
    <definedName name="井渣">#REF!</definedName>
    <definedName name="净_利_润93" localSheetId="72">#REF!</definedName>
    <definedName name="净_利_润94" localSheetId="72">#REF!</definedName>
    <definedName name="净_利_润95" localSheetId="72">#REF!</definedName>
    <definedName name="净化机">#REF!</definedName>
    <definedName name="净资产合计93期初" localSheetId="72">#REF!</definedName>
    <definedName name="净资产合计93期末" localSheetId="72">#REF!</definedName>
    <definedName name="净资产合计94期初" localSheetId="72">#REF!</definedName>
    <definedName name="净资产合计94期末" localSheetId="72">#REF!</definedName>
    <definedName name="净资产合计95期初" localSheetId="72">#REF!</definedName>
    <definedName name="净资产合计95期末" localSheetId="72">#REF!</definedName>
    <definedName name="开办费明细表">#REF!</definedName>
    <definedName name="看看">#REF!</definedName>
    <definedName name="苛" hidden="1">{"M1sPrint",#N/A,FALSE,"M1s"}</definedName>
    <definedName name="科技开发部">#REF!</definedName>
    <definedName name="科目名称">#REF!</definedName>
    <definedName name="科目余额表">#REF!</definedName>
    <definedName name="空6">#REF!</definedName>
    <definedName name="块石">#REF!</definedName>
    <definedName name="矿粉">#REF!</definedName>
    <definedName name="矿山前期费用">#REF!</definedName>
    <definedName name="了">#N/A</definedName>
    <definedName name="累积净利润">#REF!</definedName>
    <definedName name="累积净现值_税后">#REF!</definedName>
    <definedName name="累计净现值_税前">#REF!</definedName>
    <definedName name="累计折旧明细表">#REF!</definedName>
    <definedName name="累计折旧余额表.dbf">#REF!</definedName>
    <definedName name="利_润_总_额93" localSheetId="72">#REF!</definedName>
    <definedName name="利_润_总_额94" localSheetId="72">#REF!</definedName>
    <definedName name="利_润_总_额95" localSheetId="72">#REF!</definedName>
    <definedName name="利润">#REF!</definedName>
    <definedName name="利润表">#REF!</definedName>
    <definedName name="料石">#REF!</definedName>
    <definedName name="刘勋">#REF!</definedName>
    <definedName name="流_动_资_产93" localSheetId="72">#REF!</definedName>
    <definedName name="流_动_资_产94" localSheetId="72">#REF!</definedName>
    <definedName name="流_动_资_产95" localSheetId="72">#REF!</definedName>
    <definedName name="流动负债93期末" localSheetId="72">#REF!</definedName>
    <definedName name="流动负债94期末" localSheetId="72">#REF!</definedName>
    <definedName name="流动负债95期末" localSheetId="72">#REF!</definedName>
    <definedName name="六">#REF!</definedName>
    <definedName name="六个月至一年_含一年">#REF!</definedName>
    <definedName name="卵石">#REF!</definedName>
    <definedName name="履带式推土机">#REF!</definedName>
    <definedName name="履带式推土机75">#REF!</definedName>
    <definedName name="绿科表2004.11">#REF!</definedName>
    <definedName name="氯碱厂">#REF!</definedName>
    <definedName name="门卫">#REF!</definedName>
    <definedName name="孟傻">#REF!</definedName>
    <definedName name="明细分类账">#REF!</definedName>
    <definedName name="明细科">#REF!</definedName>
    <definedName name="明细科目">#REF!</definedName>
    <definedName name="明细帐">#REF!</definedName>
    <definedName name="明细账">#REF!</definedName>
    <definedName name="目录">#REF!</definedName>
    <definedName name="南汇市">#N/A</definedName>
    <definedName name="内部收益率_税后">#REF!</definedName>
    <definedName name="泥浆泵3PN">#REF!</definedName>
    <definedName name="年初短期投资">#REF!</definedName>
    <definedName name="年初合计" localSheetId="72">#REF!</definedName>
    <definedName name="年初货币资金">#REF!</definedName>
    <definedName name="年初应收票据">#REF!</definedName>
    <definedName name="年末合计" localSheetId="72">#REF!</definedName>
    <definedName name="年末合计1" localSheetId="72">#REF!</definedName>
    <definedName name="年末合计3" localSheetId="72">#REF!</definedName>
    <definedName name="年末余额4" localSheetId="72">#REF!</definedName>
    <definedName name="年末余额5" localSheetId="72">#REF!</definedName>
    <definedName name="盘点">#REF!</definedName>
    <definedName name="评估基准日">#REF!</definedName>
    <definedName name="七">#REF!</definedName>
    <definedName name="其他">#REF!</definedName>
    <definedName name="其他货币海通.dbf">#REF!</definedName>
    <definedName name="其他货币零领路.dbf">#REF!</definedName>
    <definedName name="其他货币资金.dbf">#REF!</definedName>
    <definedName name="其他货币资金明细表">#REF!</definedName>
    <definedName name="其他投资">#REF!</definedName>
    <definedName name="其他投资具体明细内容">#REF!</definedName>
    <definedName name="其他未交款明细表">#REF!</definedName>
    <definedName name="其他业务收入.dbf">#REF!</definedName>
    <definedName name="其他业务支出.dbf">#REF!</definedName>
    <definedName name="其他因故">#REF!</definedName>
    <definedName name="其他应付款">#REF!</definedName>
    <definedName name="其他应付款明细表">#REF!</definedName>
    <definedName name="其他应付款明细帐" localSheetId="72">#REF!</definedName>
    <definedName name="其他应交款">#REF!</definedName>
    <definedName name="其他应收款明细表">#REF!</definedName>
    <definedName name="其他应收款明细帐" localSheetId="72">#REF!</definedName>
    <definedName name="其他长期债权投资明细表">#REF!</definedName>
    <definedName name="其它管理部门">#REF!</definedName>
    <definedName name="汽16t">#REF!</definedName>
    <definedName name="汽差">#REF!</definedName>
    <definedName name="汽机12">#REF!</definedName>
    <definedName name="潜孔钻">#REF!</definedName>
    <definedName name="潜孔钻1">#REF!</definedName>
    <definedName name="潜孔钻100B">#REF!</definedName>
    <definedName name="亲戚他">#REF!</definedName>
    <definedName name="青白江基准地价测算">#REF!</definedName>
    <definedName name="清单">#REF!</definedName>
    <definedName name="请求权">#N/A</definedName>
    <definedName name="全球">#REF!</definedName>
    <definedName name="ㄹ">#N/A</definedName>
    <definedName name="热11">#REF!</definedName>
    <definedName name="热电厂">#REF!</definedName>
    <definedName name="人力资源部">#REF!</definedName>
    <definedName name="日期">#REF!</definedName>
    <definedName name="融资利率">#REF!</definedName>
    <definedName name="三">#REF!</definedName>
    <definedName name="三年至五年_含五年">#REF!</definedName>
    <definedName name="砂">#REF!</definedName>
    <definedName name="商标采购.dbf">#REF!</definedName>
    <definedName name="商品房单价">#REF!</definedName>
    <definedName name="上海中星_集团_公司开发产品明细表">#REF!</definedName>
    <definedName name="设备">#REF!</definedName>
    <definedName name="设备1">#REF!</definedName>
    <definedName name="设备2">#REF!</definedName>
    <definedName name="审计监察部">#REF!</definedName>
    <definedName name="生产成本">#REF!</definedName>
    <definedName name="生产成本明细帐" localSheetId="72">#REF!</definedName>
    <definedName name="生产管理部">#REF!</definedName>
    <definedName name="生产列1" localSheetId="72">#REF!</definedName>
    <definedName name="生产列10" localSheetId="72">#REF!</definedName>
    <definedName name="生产列11" localSheetId="72">#REF!</definedName>
    <definedName name="生产列15" localSheetId="72">#REF!</definedName>
    <definedName name="生产列16" localSheetId="72">#REF!</definedName>
    <definedName name="生产列17" localSheetId="72">#REF!</definedName>
    <definedName name="生产列19" localSheetId="72">#REF!</definedName>
    <definedName name="生产列2" localSheetId="72">#REF!</definedName>
    <definedName name="生产列20" localSheetId="72">#REF!</definedName>
    <definedName name="生产列3" localSheetId="72">#REF!</definedName>
    <definedName name="生产列4" localSheetId="72">#REF!</definedName>
    <definedName name="生产列5" localSheetId="72">#REF!</definedName>
    <definedName name="生产列6" localSheetId="72">#REF!</definedName>
    <definedName name="生产列7" localSheetId="72">#REF!</definedName>
    <definedName name="生产列8" localSheetId="72">#REF!</definedName>
    <definedName name="生产列9" localSheetId="72">#REF!</definedName>
    <definedName name="生产列车员8" localSheetId="72">#REF!</definedName>
    <definedName name="生产期" localSheetId="72">#REF!</definedName>
    <definedName name="生产期1" localSheetId="72">#REF!</definedName>
    <definedName name="生产期11" localSheetId="72">#REF!</definedName>
    <definedName name="生产期15" localSheetId="72">#REF!</definedName>
    <definedName name="生产期16" localSheetId="72">#REF!</definedName>
    <definedName name="生产期17" localSheetId="72">#REF!</definedName>
    <definedName name="生产期19" localSheetId="72">#REF!</definedName>
    <definedName name="生产期2" localSheetId="72">#REF!</definedName>
    <definedName name="生产期20" localSheetId="72">#REF!</definedName>
    <definedName name="生产期3" localSheetId="72">#REF!</definedName>
    <definedName name="生产期4" localSheetId="72">#REF!</definedName>
    <definedName name="生产期5" localSheetId="72">#REF!</definedName>
    <definedName name="生产期6" localSheetId="72">#REF!</definedName>
    <definedName name="生产期7" localSheetId="72">#REF!</definedName>
    <definedName name="生产期8" localSheetId="72">#REF!</definedName>
    <definedName name="生产期9" localSheetId="72">#REF!</definedName>
    <definedName name="生栋覆屋">#REF!</definedName>
    <definedName name="生栋覆屋而然34">#REF!</definedName>
    <definedName name="石棉板">#REF!</definedName>
    <definedName name="石渣运0.5">#REF!</definedName>
    <definedName name="石渣运1">#REF!</definedName>
    <definedName name="石渣运2">#REF!</definedName>
    <definedName name="石渣运3">#REF!</definedName>
    <definedName name="实际支付">#REF!,#REF!,#REF!,#REF!,#REF!,#REF!,#REF!</definedName>
    <definedName name="市场管理部">#REF!</definedName>
    <definedName name="市场业务部">#REF!</definedName>
    <definedName name="似的">#REF!</definedName>
    <definedName name="事实上">#REF!</definedName>
    <definedName name="是">#N/A</definedName>
    <definedName name="收入">#REF!</definedName>
    <definedName name="收益法程序表态" localSheetId="72">#REF!</definedName>
    <definedName name="收益法模板">#REF!</definedName>
    <definedName name="受让方未3452345">#REF!</definedName>
    <definedName name="数据库1">#REF!</definedName>
    <definedName name="数量金额明细账">#REF!</definedName>
    <definedName name="水价">#REF!</definedName>
    <definedName name="水泥差">#REF!</definedName>
    <definedName name="水泥基">#REF!</definedName>
    <definedName name="税金">#REF!</definedName>
    <definedName name="税前累积利润">#REF!</definedName>
    <definedName name="四">#REF!</definedName>
    <definedName name="速_动_资_产93" localSheetId="72">#REF!</definedName>
    <definedName name="速_动_资_产94" localSheetId="72">#REF!</definedName>
    <definedName name="速_动_资_产95" localSheetId="72">#REF!</definedName>
    <definedName name="碎石">#REF!</definedName>
    <definedName name="损益余额表.dbf">#REF!</definedName>
    <definedName name="所处行业">5</definedName>
    <definedName name="所属期间">#REF!</definedName>
    <definedName name="索引号">#REF!</definedName>
    <definedName name="他">#REF!</definedName>
    <definedName name="她">#REF!</definedName>
    <definedName name="摊铺机">#REF!</definedName>
    <definedName name="天原职工餐厅">#REF!</definedName>
    <definedName name="铁砂">#REF!</definedName>
    <definedName name="铁砂钻头">#REF!</definedName>
    <definedName name="同">#N/A</definedName>
    <definedName name="砼252">#REF!</definedName>
    <definedName name="砼切缝机">#REF!</definedName>
    <definedName name="投资建设部">#REF!</definedName>
    <definedName name="投资利润率">#REF!</definedName>
    <definedName name="投资利税率">#REF!</definedName>
    <definedName name="投资收益明细表">#REF!</definedName>
    <definedName name="投资收益债券.dbf">#REF!</definedName>
    <definedName name="投资性房地产2">#REF!</definedName>
    <definedName name="投资中国">#REF!</definedName>
    <definedName name="土地18">{"Book1","公路收费权测算表.xls"}</definedName>
    <definedName name="土地基准地价法">#REF!</definedName>
    <definedName name="土工网">#REF!</definedName>
    <definedName name="土料运1">#REF!</definedName>
    <definedName name="土料运2">#REF!</definedName>
    <definedName name="土料运3">#REF!</definedName>
    <definedName name="推土机74kw">#REF!</definedName>
    <definedName name="退税率">#REF!</definedName>
    <definedName name="挖掘机0.6">#REF!</definedName>
    <definedName name="外围">#REF!</definedName>
    <definedName name="委托贷款.dbf">#REF!</definedName>
    <definedName name="委托加工" localSheetId="72">#REF!</definedName>
    <definedName name="未34人34如4他">#REF!</definedName>
    <definedName name="未交税金明细表">#REF!</definedName>
    <definedName name="未审合计">#REF!</definedName>
    <definedName name="未审数">#REF!</definedName>
    <definedName name="未完流水帐">#REF!</definedName>
    <definedName name="我">#REF!</definedName>
    <definedName name="我i">#REF!</definedName>
    <definedName name="无对应明细表的报表项目">#REF!</definedName>
    <definedName name="五">#REF!</definedName>
    <definedName name="物1">#REF!</definedName>
    <definedName name="现_金_流_量_表" localSheetId="72">#REF!</definedName>
    <definedName name="现金流预测22" hidden="1">{"Demand",#N/A,TRUE,"MARKETING";"ESTL Sales",#N/A,TRUE,"MARKETING";"Sales Breakout",#N/A,TRUE,"MARKETING";"Pricing One",#N/A,TRUE,"MARKETING";"Pricing Two",#N/A,TRUE,"MARKETING";"Gross Margin",#N/A,TRUE,"MARKETING";"OPEX",#N/A,TRUE,"MARKETING";"EBIT",#N/A,TRUE,"MARKETING";"Depreciation",#N/A,TRUE,"MARKETING";"Working Cap",#N/A,TRUE,"MARKETING";"WC Gross Revenues",#N/A,TRUE,"MARKETING";"WC RTP Revenues",#N/A,TRUE,"MARKETING";"WC Funds",#N/A,TRUE,"MARKETING";"WC VAT Receivable",#N/A,TRUE,"MARKETING";"WC VAT Payable",#N/A,TRUE,"MARKETING"}</definedName>
    <definedName name="现金盘">#REF!</definedName>
    <definedName name="线路">#REF!</definedName>
    <definedName name="霰" localSheetId="72">#REF!</definedName>
    <definedName name="销售">#REF!</definedName>
    <definedName name="销售费用">#REF!</definedName>
    <definedName name="销售费用比率">#REF!</definedName>
    <definedName name="销售费用明细帐" localSheetId="72">#REF!</definedName>
    <definedName name="销售公司成本结转测试.dbf">#REF!</definedName>
    <definedName name="销售利润率">#REF!</definedName>
    <definedName name="销售毛利润表">#REF!</definedName>
    <definedName name="小车队">#REF!</definedName>
    <definedName name="芯数">#REF!</definedName>
    <definedName name="新">#REF!</definedName>
    <definedName name="新1新">#REF!</definedName>
    <definedName name="新城冲压股份">#REF!</definedName>
    <definedName name="新龙土地测算">#REF!</definedName>
    <definedName name="徐雯990720">#REF!</definedName>
    <definedName name="阳平公司">#REF!</definedName>
    <definedName name="一">#REF!</definedName>
    <definedName name="一年至三年_含三年">#REF!</definedName>
    <definedName name="以">#N/A</definedName>
    <definedName name="以前年度损益调整明细表">#REF!</definedName>
    <definedName name="银行存款.dbf">#REF!</definedName>
    <definedName name="应付福利费.dbf">#REF!</definedName>
    <definedName name="应付工资">#REF!</definedName>
    <definedName name="应付工资.dbf">#REF!</definedName>
    <definedName name="应付工资明细账">#REF!</definedName>
    <definedName name="应付股利明细表">#REF!</definedName>
    <definedName name="应付票据">#REF!</definedName>
    <definedName name="应付票据明细表">#REF!</definedName>
    <definedName name="应付债券审定表">#REF!</definedName>
    <definedName name="应付帐款">#REF!</definedName>
    <definedName name="应会">#REF!</definedName>
    <definedName name="应交税金">#REF!</definedName>
    <definedName name="应收帐款93期初" localSheetId="72">#REF!</definedName>
    <definedName name="应收帐款93期末" localSheetId="72">#REF!</definedName>
    <definedName name="应收帐款94期初" localSheetId="72">#REF!</definedName>
    <definedName name="应收帐款94期末" localSheetId="72">#REF!</definedName>
    <definedName name="应收帐款95期初" localSheetId="72">#REF!</definedName>
    <definedName name="应收帐款95期末" localSheetId="72">#REF!</definedName>
    <definedName name="应收帐款明细帐" localSheetId="72">#REF!</definedName>
    <definedName name="营业税率">#REF!</definedName>
    <definedName name="营业外支出">#REF!</definedName>
    <definedName name="营业外支出明细表">#REF!</definedName>
    <definedName name="永远永远永远永远">#REF!</definedName>
    <definedName name="用户网">#REF!</definedName>
    <definedName name="用户网资产">#REF!</definedName>
    <definedName name="有机厂">#REF!</definedName>
    <definedName name="余额表.dbf">#REF!</definedName>
    <definedName name="虞洁莹">#REF!</definedName>
    <definedName name="预付">#REF!</definedName>
    <definedName name="预付帐款04年4月">预付帐款04年4月</definedName>
    <definedName name="预付帐款明细表">#REF!</definedName>
    <definedName name="预收货款明细表">#REF!</definedName>
    <definedName name="预提费用明细表">#REF!</definedName>
    <definedName name="预提费用明细表_1">{"预计资产负债表.xls","Sheet1"}</definedName>
    <definedName name="预提费用明细表_2">{"预计资产负债表.xls","Sheet1"}</definedName>
    <definedName name="预提费用明细表_3">{"预计资产负债表.xls","Sheet1"}</definedName>
    <definedName name="预提费用明细帐" localSheetId="72">#REF!</definedName>
    <definedName name="原表">#REF!</definedName>
    <definedName name="原材料" localSheetId="72">#REF!</definedName>
    <definedName name="在建2">#REF!</definedName>
    <definedName name="在建工程">#REF!</definedName>
    <definedName name="在建工程.dbf">#REF!</definedName>
    <definedName name="在途材料" localSheetId="72">#REF!</definedName>
    <definedName name="载5t">#REF!</definedName>
    <definedName name="载重汽车6">#REF!</definedName>
    <definedName name="渣垂直">#REF!</definedName>
    <definedName name="长期借款" localSheetId="72">#REF!</definedName>
    <definedName name="长期应付职工薪酬">#REF!</definedName>
    <definedName name="帐套编码">#REF!</definedName>
    <definedName name="折旧">#REF!</definedName>
    <definedName name="这">#N/A</definedName>
    <definedName name="真空吸水机组">#REF!</definedName>
    <definedName name="征求" localSheetId="72">#REF!</definedName>
    <definedName name="职工福利及奖励基金">#REF!</definedName>
    <definedName name="指定1">#REF!</definedName>
    <definedName name="制造">制造</definedName>
    <definedName name="制造费用11">#REF!</definedName>
    <definedName name="质量管理部">#REF!</definedName>
    <definedName name="中">#N/A</definedName>
    <definedName name="中级工">#REF!</definedName>
    <definedName name="抓斗">#REF!</definedName>
    <definedName name="抓斗300">#REF!</definedName>
    <definedName name="装1.5">#REF!</definedName>
    <definedName name="装载机3">#REF!</definedName>
    <definedName name="资本金利润率">#REF!</definedName>
    <definedName name="资本性" hidden="1">{#N/A,#N/A,FALSE,"Virgin Flightdeck"}</definedName>
    <definedName name="资产财务部">#REF!</definedName>
    <definedName name="资产负债表日">#REF!</definedName>
    <definedName name="资产合计93期初" localSheetId="72">#REF!</definedName>
    <definedName name="资产合计93期末" localSheetId="72">#REF!</definedName>
    <definedName name="资产合计94期初" localSheetId="72">#REF!</definedName>
    <definedName name="资产合计94期末" localSheetId="72">#REF!</definedName>
    <definedName name="资产合计95期初" localSheetId="72">#REF!</definedName>
    <definedName name="资产合计95期末" localSheetId="72">#REF!</definedName>
    <definedName name="资料查证及特殊约定事项说明" localSheetId="72">#REF!</definedName>
    <definedName name="自5t">#REF!</definedName>
    <definedName name="自卸汽车10t">#REF!</definedName>
    <definedName name="自卸汽车20t">#REF!</definedName>
    <definedName name="总线路">#REF!</definedName>
    <definedName name="总帐">#REF!</definedName>
    <definedName name="左面" localSheetId="72">#REF!</definedName>
    <definedName name="ㅇㅀ">#N/A</definedName>
    <definedName name="ㅈ">#N/A</definedName>
    <definedName name="전" localSheetId="72">#REF!</definedName>
    <definedName name="주택사업본부" localSheetId="72">#REF!</definedName>
    <definedName name="직위">"Text 1"</definedName>
    <definedName name="철구사업본부" localSheetId="72">#REF!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蒙平珍</author>
  </authors>
  <commentList>
    <comment ref="P7" authorId="0">
      <text>
        <r>
          <rPr>
            <b/>
            <sz val="9"/>
            <rFont val="宋体"/>
            <charset val="134"/>
          </rPr>
          <t>蒙平珍:</t>
        </r>
        <r>
          <rPr>
            <sz val="9"/>
            <rFont val="宋体"/>
            <charset val="134"/>
          </rPr>
          <t xml:space="preserve">
安全生产费</t>
        </r>
      </text>
    </comment>
  </commentList>
</comments>
</file>

<file path=xl/comments2.xml><?xml version="1.0" encoding="utf-8"?>
<comments xmlns="http://schemas.openxmlformats.org/spreadsheetml/2006/main">
  <authors>
    <author>蒙平珍</author>
  </authors>
  <commentList>
    <comment ref="P6" authorId="0">
      <text>
        <r>
          <rPr>
            <b/>
            <sz val="9"/>
            <color rgb="FF000000"/>
            <rFont val="宋体"/>
            <charset val="134"/>
          </rPr>
          <t>蒙平珍:</t>
        </r>
        <r>
          <rPr>
            <sz val="9"/>
            <color rgb="FF000000"/>
            <rFont val="宋体"/>
            <charset val="134"/>
          </rPr>
          <t xml:space="preserve">
近海还是远海</t>
        </r>
      </text>
    </comment>
  </commentList>
</comments>
</file>

<file path=xl/sharedStrings.xml><?xml version="1.0" encoding="utf-8"?>
<sst xmlns="http://schemas.openxmlformats.org/spreadsheetml/2006/main" count="5216" uniqueCount="1685">
  <si>
    <t>模板信息</t>
  </si>
  <si>
    <t>内容</t>
  </si>
  <si>
    <t>模板版本</t>
  </si>
  <si>
    <t>V1.0.0.0</t>
  </si>
  <si>
    <t>文档版本</t>
  </si>
  <si>
    <t>cb0001</t>
  </si>
  <si>
    <t>XXX资产评估项目</t>
  </si>
  <si>
    <t>评估申报明细表</t>
  </si>
  <si>
    <t>被评估单位：</t>
  </si>
  <si>
    <r>
      <rPr>
        <sz val="20"/>
        <rFont val="宋体"/>
        <charset val="134"/>
      </rPr>
      <t>企业负责人：</t>
    </r>
    <r>
      <rPr>
        <sz val="20"/>
        <rFont val="Times New Roman"/>
        <charset val="134"/>
      </rPr>
      <t>xxx</t>
    </r>
  </si>
  <si>
    <t>财务负责人：xxx</t>
  </si>
  <si>
    <r>
      <rPr>
        <sz val="20"/>
        <rFont val="宋体"/>
        <charset val="134"/>
      </rPr>
      <t>填表人：</t>
    </r>
    <r>
      <rPr>
        <sz val="20"/>
        <rFont val="Times New Roman"/>
        <charset val="134"/>
      </rPr>
      <t>xxx</t>
    </r>
  </si>
  <si>
    <r>
      <rPr>
        <sz val="20"/>
        <rFont val="宋体"/>
        <charset val="134"/>
      </rPr>
      <t>填表人电话：</t>
    </r>
    <r>
      <rPr>
        <sz val="20"/>
        <rFont val="Times New Roman"/>
        <charset val="134"/>
      </rPr>
      <t>xxx</t>
    </r>
  </si>
  <si>
    <t>资产基础法操作导航图（点击并完成各模块的任务）V1.0</t>
  </si>
  <si>
    <t>01</t>
  </si>
  <si>
    <t>02</t>
  </si>
  <si>
    <t>03</t>
  </si>
  <si>
    <t>04</t>
  </si>
  <si>
    <t>05</t>
  </si>
  <si>
    <t>阅读填表说明</t>
  </si>
  <si>
    <t>数据输入</t>
  </si>
  <si>
    <t>核对资料</t>
  </si>
  <si>
    <t>方法确定</t>
  </si>
  <si>
    <t>结果分析</t>
  </si>
  <si>
    <t>数据输入★</t>
  </si>
  <si>
    <t>报表核对</t>
  </si>
  <si>
    <t>履行调查核实程序</t>
  </si>
  <si>
    <t>取价方式</t>
  </si>
  <si>
    <t>评估调整</t>
  </si>
  <si>
    <t>报表核对★</t>
  </si>
  <si>
    <t>账实调查结果</t>
  </si>
  <si>
    <t>参数输入</t>
  </si>
  <si>
    <t>打印输出</t>
  </si>
  <si>
    <t>产权调查结果</t>
  </si>
  <si>
    <t>评估测算</t>
  </si>
  <si>
    <t>备注：每个科目按照以上程序完成</t>
  </si>
  <si>
    <t>资产评估申报表索引目录</t>
  </si>
  <si>
    <t>基本信息输入表</t>
  </si>
  <si>
    <t>填表说明（填表前请先阅读）</t>
  </si>
  <si>
    <t>企业基本情况表</t>
  </si>
  <si>
    <t>资产负债表</t>
  </si>
  <si>
    <t>汇总表</t>
  </si>
  <si>
    <t>分类汇总表</t>
  </si>
  <si>
    <t>流动资产</t>
  </si>
  <si>
    <t>货币资金</t>
  </si>
  <si>
    <t>现金</t>
  </si>
  <si>
    <t>流动负债</t>
  </si>
  <si>
    <t>短期借款</t>
  </si>
  <si>
    <t>银行存款</t>
  </si>
  <si>
    <t>交易性金融负债</t>
  </si>
  <si>
    <t>其他货币资金</t>
  </si>
  <si>
    <t>应付票据</t>
  </si>
  <si>
    <t>交易性金融资产</t>
  </si>
  <si>
    <t>股票投资</t>
  </si>
  <si>
    <t>应付账款</t>
  </si>
  <si>
    <t>债券投资</t>
  </si>
  <si>
    <t>预收款项</t>
  </si>
  <si>
    <r>
      <rPr>
        <sz val="10"/>
        <color theme="10"/>
        <rFont val="宋体"/>
        <charset val="134"/>
      </rPr>
      <t>合同负债</t>
    </r>
  </si>
  <si>
    <t>基金投资</t>
  </si>
  <si>
    <t>职工薪酬</t>
  </si>
  <si>
    <t>衍生金融资产</t>
  </si>
  <si>
    <t>应收票据</t>
  </si>
  <si>
    <t>应交税费</t>
  </si>
  <si>
    <t>应收账款</t>
  </si>
  <si>
    <t>应付利息</t>
  </si>
  <si>
    <t>应收款项融资</t>
  </si>
  <si>
    <t>预付款项</t>
  </si>
  <si>
    <t>应付股利（应付利润）</t>
  </si>
  <si>
    <t>其他应付款</t>
  </si>
  <si>
    <t>一年内到期的非流动负债</t>
  </si>
  <si>
    <t>其他应收款</t>
  </si>
  <si>
    <t>其他流动负债</t>
  </si>
  <si>
    <t>存货</t>
  </si>
  <si>
    <t>材料采购（在途物资）</t>
  </si>
  <si>
    <t>原材料</t>
  </si>
  <si>
    <t>在库周转材料</t>
  </si>
  <si>
    <t>非流动负债</t>
  </si>
  <si>
    <t>长期借款</t>
  </si>
  <si>
    <t>委托加工物资</t>
  </si>
  <si>
    <t>应付债券</t>
  </si>
  <si>
    <t>产成品（库存商品）</t>
  </si>
  <si>
    <t>长期应付款</t>
  </si>
  <si>
    <t>在产品（自制半成品）</t>
  </si>
  <si>
    <t>专项应付款</t>
  </si>
  <si>
    <t>发出商品</t>
  </si>
  <si>
    <t>预计负债</t>
  </si>
  <si>
    <t>合同资产</t>
  </si>
  <si>
    <t>在用周转材料</t>
  </si>
  <si>
    <t>递延所得税负债</t>
  </si>
  <si>
    <t>持有待售资产</t>
  </si>
  <si>
    <t>一年到期非流动资产</t>
  </si>
  <si>
    <r>
      <rPr>
        <sz val="10"/>
        <color theme="10"/>
        <rFont val="宋体"/>
        <charset val="134"/>
      </rPr>
      <t>开发产品</t>
    </r>
  </si>
  <si>
    <t>其他非流动负债</t>
  </si>
  <si>
    <t>其他流动资产</t>
  </si>
  <si>
    <r>
      <rPr>
        <sz val="10"/>
        <color theme="10"/>
        <rFont val="宋体"/>
        <charset val="134"/>
      </rPr>
      <t>开发成本</t>
    </r>
  </si>
  <si>
    <r>
      <rPr>
        <sz val="10"/>
        <color theme="10"/>
        <rFont val="宋体"/>
        <charset val="134"/>
      </rPr>
      <t>消耗性生物资产</t>
    </r>
  </si>
  <si>
    <t>工程施工</t>
  </si>
  <si>
    <t>非流动资产</t>
  </si>
  <si>
    <t>可供出售金融资产</t>
  </si>
  <si>
    <t>其他投资</t>
  </si>
  <si>
    <t>持有至到期投资</t>
  </si>
  <si>
    <t>长期应收款</t>
  </si>
  <si>
    <t>长期股权投资</t>
  </si>
  <si>
    <r>
      <rPr>
        <sz val="10"/>
        <color theme="10"/>
        <rFont val="宋体"/>
        <charset val="134"/>
      </rPr>
      <t>投资性房地产</t>
    </r>
  </si>
  <si>
    <t>投资性房地产（成本计量）</t>
  </si>
  <si>
    <t>投资性房地产（公允计量）</t>
  </si>
  <si>
    <t>投资性地产（成本计量）</t>
  </si>
  <si>
    <t>投资性地产(公允计量）</t>
  </si>
  <si>
    <t>固定资产</t>
  </si>
  <si>
    <t>房屋建筑物</t>
  </si>
  <si>
    <t>构筑物及其他辅助设施</t>
  </si>
  <si>
    <t>管道及沟槽</t>
  </si>
  <si>
    <t>井巷工程</t>
  </si>
  <si>
    <t>机器设备</t>
  </si>
  <si>
    <t>车辆</t>
  </si>
  <si>
    <t>电子设备</t>
  </si>
  <si>
    <t>土地</t>
  </si>
  <si>
    <t>船舶</t>
  </si>
  <si>
    <t>在建工程</t>
  </si>
  <si>
    <t>在建工程-土建工程</t>
  </si>
  <si>
    <t>在建工程-设备安装工程</t>
  </si>
  <si>
    <t>工程物资</t>
  </si>
  <si>
    <t>固定资产清理</t>
  </si>
  <si>
    <t>生产性生物资产</t>
  </si>
  <si>
    <t>油气资产</t>
  </si>
  <si>
    <t>无形资产</t>
  </si>
  <si>
    <t>土地使用权</t>
  </si>
  <si>
    <t>无形-矿业权</t>
  </si>
  <si>
    <t>其他无形资产</t>
  </si>
  <si>
    <t>开发支出</t>
  </si>
  <si>
    <t>商誉</t>
  </si>
  <si>
    <r>
      <rPr>
        <sz val="10"/>
        <rFont val="宋体"/>
        <charset val="134"/>
      </rPr>
      <t>其他资产</t>
    </r>
  </si>
  <si>
    <t>长期待摊费用</t>
  </si>
  <si>
    <t>递延所得税资产</t>
  </si>
  <si>
    <t>其他非流动资产</t>
  </si>
  <si>
    <t>返回索引目录</t>
  </si>
  <si>
    <t>一、项目基本信息</t>
  </si>
  <si>
    <r>
      <rPr>
        <sz val="9"/>
        <rFont val="Arial Narrow"/>
        <charset val="134"/>
      </rPr>
      <t>1.</t>
    </r>
    <r>
      <rPr>
        <sz val="9"/>
        <rFont val="宋体"/>
        <charset val="134"/>
      </rPr>
      <t>企业名称（输入）：</t>
    </r>
  </si>
  <si>
    <t>产权持有人</t>
  </si>
  <si>
    <t>湖北省徽工生物技本研究有限公司</t>
  </si>
  <si>
    <r>
      <rPr>
        <sz val="9"/>
        <rFont val="Arial Narrow"/>
        <charset val="134"/>
      </rPr>
      <t>2.</t>
    </r>
    <r>
      <rPr>
        <sz val="9"/>
        <rFont val="宋体"/>
        <charset val="134"/>
      </rPr>
      <t>评估基准日（选择）：</t>
    </r>
  </si>
  <si>
    <r>
      <rPr>
        <sz val="9"/>
        <rFont val="Arial Narrow"/>
        <charset val="134"/>
      </rPr>
      <t>3.</t>
    </r>
    <r>
      <rPr>
        <sz val="9"/>
        <rFont val="宋体"/>
        <charset val="134"/>
      </rPr>
      <t>评估机构名称：</t>
    </r>
  </si>
  <si>
    <t>永业行土地房地产资产评估有限公司</t>
  </si>
  <si>
    <r>
      <rPr>
        <sz val="9"/>
        <rFont val="Arial Narrow"/>
        <charset val="134"/>
      </rPr>
      <t>4.</t>
    </r>
    <r>
      <rPr>
        <sz val="9"/>
        <rFont val="宋体"/>
        <charset val="134"/>
      </rPr>
      <t>项目名称：</t>
    </r>
  </si>
  <si>
    <r>
      <rPr>
        <sz val="9"/>
        <rFont val="Arial Narrow"/>
        <charset val="134"/>
      </rPr>
      <t>5.</t>
    </r>
    <r>
      <rPr>
        <sz val="9"/>
        <rFont val="宋体"/>
        <charset val="134"/>
      </rPr>
      <t>金额单位：</t>
    </r>
  </si>
  <si>
    <t>人民币</t>
  </si>
  <si>
    <r>
      <rPr>
        <sz val="9"/>
        <rFont val="Arial Narrow"/>
        <charset val="134"/>
      </rPr>
      <t>6.</t>
    </r>
    <r>
      <rPr>
        <sz val="9"/>
        <rFont val="宋体"/>
        <charset val="134"/>
      </rPr>
      <t>填表人及填表日期：</t>
    </r>
  </si>
  <si>
    <t>选择</t>
  </si>
  <si>
    <t>科目</t>
  </si>
  <si>
    <t>填表人员姓名</t>
  </si>
  <si>
    <t>填表日期</t>
  </si>
  <si>
    <t>评估人员</t>
  </si>
  <si>
    <t>√</t>
  </si>
  <si>
    <t>流动资产（汇总）</t>
  </si>
  <si>
    <t>袁佳</t>
  </si>
  <si>
    <t>韩策</t>
  </si>
  <si>
    <t>货币资金（汇总）</t>
  </si>
  <si>
    <t>交易性金融资产（汇总）</t>
  </si>
  <si>
    <t>应收帐款</t>
  </si>
  <si>
    <t>预付账款</t>
  </si>
  <si>
    <t>存货（汇总）</t>
  </si>
  <si>
    <t>开发产品</t>
  </si>
  <si>
    <t>开发成本</t>
  </si>
  <si>
    <t>消耗性生物资产</t>
  </si>
  <si>
    <t>一年内到期的非流动资产</t>
  </si>
  <si>
    <t>非流动资产（汇总）</t>
  </si>
  <si>
    <t>债权投资</t>
  </si>
  <si>
    <t>其他债权投资</t>
  </si>
  <si>
    <t>其他权益工具投资</t>
  </si>
  <si>
    <t>其他非流动金融资产</t>
  </si>
  <si>
    <t>投资性房地产（汇总）</t>
  </si>
  <si>
    <t>固定资产汇总</t>
  </si>
  <si>
    <t>在建工程（汇总）</t>
  </si>
  <si>
    <t>在建工程-待摊投资</t>
  </si>
  <si>
    <t>使用权资产</t>
  </si>
  <si>
    <t>无形资产（汇总）</t>
  </si>
  <si>
    <t>流动负债（汇总）</t>
  </si>
  <si>
    <t>衍生金融负债</t>
  </si>
  <si>
    <t>合同负债</t>
  </si>
  <si>
    <t>应付职工薪酬</t>
  </si>
  <si>
    <t>持有待售负债</t>
  </si>
  <si>
    <t>非流动负债（汇总）</t>
  </si>
  <si>
    <t>租赁负债</t>
  </si>
  <si>
    <t>递延收益</t>
  </si>
  <si>
    <t>评估明细表填表说明</t>
  </si>
  <si>
    <t>一、基本要求</t>
  </si>
  <si>
    <t xml:space="preserve">(一)填表范围： </t>
  </si>
  <si>
    <t xml:space="preserve">   对于纳入评估范围的各科目明细表余额要保证与评估基准日被评估单位的资产负债表（或模拟资产负债表）完全一致，如出现差异，请核对链接关系及所填报明细是否有误。</t>
  </si>
  <si>
    <t>(二)“评估基准日”、“被评估单位(或者产权持有单位)名称”、填表人、填表日期,统一在“基本信息输入表” 中填列，各明细表会自动生成。单位名称要与该单位的营业执照所列示的名称完全一致,如经检查各明细表与报表的余额数据完全一致，填表人员需与评估人员沟通无异议后再在打印好的A4纸每页明细表左上角单位名称处加盖单位公章上报。</t>
  </si>
  <si>
    <t>(三)对于企业财务核算中没有的会计科目不必填写相应的明细表，对应明细表可隐藏但不可删除。</t>
  </si>
  <si>
    <r>
      <rPr>
        <b/>
        <sz val="14"/>
        <rFont val="仿宋_GB2312"/>
        <charset val="134"/>
      </rPr>
      <t>(四) 对于各科目明细表中“评估价值</t>
    </r>
    <r>
      <rPr>
        <b/>
        <sz val="14"/>
        <rFont val="Times New Roman"/>
        <charset val="134"/>
      </rPr>
      <t>”</t>
    </r>
    <r>
      <rPr>
        <b/>
        <sz val="14"/>
        <rFont val="仿宋_GB2312"/>
        <charset val="134"/>
      </rPr>
      <t>一栏(不含本栏)左方的所有空白栏以及需要填写的备注栏项目请企业填写齐全。尤其对于实物类资产的评估作价密切相关信息需填报完整，不要出现空白项，该类信息往往包括规格、厂家、单位、数量、产权证号、产权人名称、车辆行驶里程、不良资产实际状态等，需要由资产管理相关部门协助财务人员进行填报。</t>
    </r>
  </si>
  <si>
    <r>
      <rPr>
        <sz val="14"/>
        <rFont val="仿宋_GB2312"/>
        <charset val="134"/>
      </rPr>
      <t>(五)明细表中填列金额单位为</t>
    </r>
    <r>
      <rPr>
        <sz val="14"/>
        <rFont val="Times New Roman"/>
        <charset val="134"/>
      </rPr>
      <t>“</t>
    </r>
    <r>
      <rPr>
        <sz val="14"/>
        <rFont val="仿宋_GB2312"/>
        <charset val="134"/>
      </rPr>
      <t>人民币元</t>
    </r>
    <r>
      <rPr>
        <sz val="14"/>
        <rFont val="Times New Roman"/>
        <charset val="134"/>
      </rPr>
      <t>”</t>
    </r>
    <r>
      <rPr>
        <sz val="14"/>
        <rFont val="仿宋_GB2312"/>
        <charset val="134"/>
      </rPr>
      <t xml:space="preserve">，精确到小数点后两位。 </t>
    </r>
  </si>
  <si>
    <r>
      <rPr>
        <sz val="14"/>
        <rFont val="仿宋_GB2312"/>
        <charset val="134"/>
      </rPr>
      <t>(六)明细表中日期根据要求填至月(如建成年月)或日(如出票日期)，填写</t>
    </r>
    <r>
      <rPr>
        <b/>
        <sz val="14"/>
        <rFont val="仿宋_GB2312"/>
        <charset val="134"/>
      </rPr>
      <t>日期格式</t>
    </r>
    <r>
      <rPr>
        <sz val="14"/>
        <rFont val="仿宋_GB2312"/>
        <charset val="134"/>
      </rPr>
      <t>为“2001-05”（不能写为2001.5）或 “2001-05-02”（不能填为2001.5.2）。</t>
    </r>
  </si>
  <si>
    <t>(七)未指明月利率之处应指年利率，计量单位为“%”。若原始资料中为月利率或日利率,则换算为年利率。</t>
  </si>
  <si>
    <t>(八)明细表与各级汇总表之间的数据已建立链接关系，带“汇总”字样的各明细表中除个别项的减值准备外，其他项中不应直接录入数据。</t>
  </si>
  <si>
    <r>
      <rPr>
        <sz val="14"/>
        <rFont val="仿宋_GB2312"/>
        <charset val="134"/>
      </rPr>
      <t>(九)每一张明细表内容超过表中行数时，可在电子表</t>
    </r>
    <r>
      <rPr>
        <b/>
        <sz val="14"/>
        <rFont val="仿宋_GB2312"/>
        <charset val="134"/>
      </rPr>
      <t>中间</t>
    </r>
    <r>
      <rPr>
        <sz val="14"/>
        <rFont val="仿宋_GB2312"/>
        <charset val="134"/>
      </rPr>
      <t>直接插入行。注意，不能在第一行和合计行插入行。</t>
    </r>
  </si>
  <si>
    <t>(十)除本说明已明确提到的可修改之处外，请各填表人员不要对表进行其他任何修改，如删除和增加列等，对填报中出现的问题应及时与评估人员进行沟通，协商解决。</t>
  </si>
  <si>
    <t>(十一)请各被评估单位以法人为单位同时提供打印稿及电子版各一份(二者应完全一致，打印之前请与评估人员沟通以免浪费纸张)。委托方及资产占有方提供给评估师的书面资料一律以A4版面提供。</t>
  </si>
  <si>
    <t>二、评估明细表填表说明</t>
  </si>
  <si>
    <r>
      <rPr>
        <b/>
        <sz val="14"/>
        <rFont val="黑体"/>
        <charset val="134"/>
      </rPr>
      <t>1.</t>
    </r>
    <r>
      <rPr>
        <b/>
        <sz val="7"/>
        <rFont val="Times New Roman"/>
        <charset val="134"/>
      </rPr>
      <t xml:space="preserve">           </t>
    </r>
    <r>
      <rPr>
        <b/>
        <sz val="14"/>
        <rFont val="黑体"/>
        <charset val="134"/>
      </rPr>
      <t>流动资产类填表说明(表3-1至表3-14)</t>
    </r>
  </si>
  <si>
    <r>
      <rPr>
        <b/>
        <sz val="12"/>
        <rFont val="Times New Roman"/>
        <charset val="134"/>
      </rPr>
      <t>(1)</t>
    </r>
    <r>
      <rPr>
        <b/>
        <sz val="12"/>
        <rFont val="仿宋_GB2312"/>
        <charset val="134"/>
      </rPr>
      <t>表</t>
    </r>
    <r>
      <rPr>
        <b/>
        <sz val="12"/>
        <rFont val="Times New Roman"/>
        <charset val="134"/>
      </rPr>
      <t xml:space="preserve">3-1-1 </t>
    </r>
    <r>
      <rPr>
        <b/>
        <sz val="12"/>
        <rFont val="仿宋_GB2312"/>
        <charset val="134"/>
      </rPr>
      <t>货币资金</t>
    </r>
    <r>
      <rPr>
        <b/>
        <sz val="12"/>
        <rFont val="Times New Roman"/>
        <charset val="134"/>
      </rPr>
      <t>--</t>
    </r>
    <r>
      <rPr>
        <b/>
        <sz val="12"/>
        <rFont val="仿宋_GB2312"/>
        <charset val="134"/>
      </rPr>
      <t>现金</t>
    </r>
  </si>
  <si>
    <t>“存放部门”要求填企业内部不同的现金存放部门，每一存放部门应分别填列，如“***财务处(科)”；</t>
  </si>
  <si>
    <t>现金表中的外币，应在“帐面价值”一栏填换算后的人民币价值。按币种、存放单位填列明细。</t>
  </si>
  <si>
    <r>
      <rPr>
        <b/>
        <sz val="12"/>
        <rFont val="Times New Roman"/>
        <charset val="134"/>
      </rPr>
      <t>(2)</t>
    </r>
    <r>
      <rPr>
        <b/>
        <sz val="12"/>
        <rFont val="仿宋_GB2312"/>
        <charset val="134"/>
      </rPr>
      <t>表</t>
    </r>
    <r>
      <rPr>
        <b/>
        <sz val="12"/>
        <rFont val="Times New Roman"/>
        <charset val="134"/>
      </rPr>
      <t xml:space="preserve">3-1-2 </t>
    </r>
    <r>
      <rPr>
        <b/>
        <sz val="12"/>
        <rFont val="仿宋_GB2312"/>
        <charset val="134"/>
      </rPr>
      <t>货币资金</t>
    </r>
    <r>
      <rPr>
        <b/>
        <sz val="12"/>
        <rFont val="Times New Roman"/>
        <charset val="134"/>
      </rPr>
      <t>--</t>
    </r>
    <r>
      <rPr>
        <b/>
        <sz val="12"/>
        <rFont val="仿宋_GB2312"/>
        <charset val="134"/>
      </rPr>
      <t>银行存款</t>
    </r>
  </si>
  <si>
    <t>要按每一开户银行明细填写银行名称全称、帐号、金额等，对于同一开户行的不同货币种类存款、不同帐户存款也应分别一一列示，并在“外币帐面金额”栏中注明该外币币种的原始币值。</t>
  </si>
  <si>
    <r>
      <rPr>
        <b/>
        <sz val="12"/>
        <rFont val="Times New Roman"/>
        <charset val="134"/>
      </rPr>
      <t>(3)</t>
    </r>
    <r>
      <rPr>
        <b/>
        <sz val="12"/>
        <rFont val="仿宋_GB2312"/>
        <charset val="134"/>
      </rPr>
      <t>表</t>
    </r>
    <r>
      <rPr>
        <b/>
        <sz val="12"/>
        <rFont val="Times New Roman"/>
        <charset val="134"/>
      </rPr>
      <t xml:space="preserve">3-1-3 </t>
    </r>
    <r>
      <rPr>
        <b/>
        <sz val="12"/>
        <rFont val="仿宋_GB2312"/>
        <charset val="134"/>
      </rPr>
      <t>货币资金</t>
    </r>
    <r>
      <rPr>
        <b/>
        <sz val="12"/>
        <rFont val="Times New Roman"/>
        <charset val="134"/>
      </rPr>
      <t>--</t>
    </r>
    <r>
      <rPr>
        <b/>
        <sz val="12"/>
        <rFont val="仿宋_GB2312"/>
        <charset val="134"/>
      </rPr>
      <t>其他货币资金</t>
    </r>
  </si>
  <si>
    <t>其他货币资金包含外埠存款、信用卡存款、信用证保证金存款等，要分类、分笔填写。对各种货币代值卡，要注明发行的金融单位。</t>
  </si>
  <si>
    <t>如为外埠存款或为信用卡存款，则名称及内容栏填写开户行的名称和帐号。</t>
  </si>
  <si>
    <r>
      <rPr>
        <b/>
        <sz val="12"/>
        <rFont val="Times New Roman"/>
        <charset val="134"/>
      </rPr>
      <t>(4)</t>
    </r>
    <r>
      <rPr>
        <b/>
        <sz val="12"/>
        <rFont val="仿宋_GB2312"/>
        <charset val="134"/>
      </rPr>
      <t>表</t>
    </r>
    <r>
      <rPr>
        <b/>
        <sz val="12"/>
        <rFont val="Times New Roman"/>
        <charset val="134"/>
      </rPr>
      <t xml:space="preserve">3-2-1 </t>
    </r>
    <r>
      <rPr>
        <b/>
        <sz val="12"/>
        <rFont val="仿宋_GB2312"/>
        <charset val="134"/>
      </rPr>
      <t>交易性金融资产</t>
    </r>
    <r>
      <rPr>
        <b/>
        <sz val="12"/>
        <rFont val="Times New Roman"/>
        <charset val="134"/>
      </rPr>
      <t>—</t>
    </r>
    <r>
      <rPr>
        <b/>
        <sz val="12"/>
        <rFont val="仿宋_GB2312"/>
        <charset val="134"/>
      </rPr>
      <t>股票投资</t>
    </r>
    <r>
      <rPr>
        <b/>
        <sz val="12"/>
        <rFont val="Times New Roman"/>
        <charset val="134"/>
      </rPr>
      <t>(</t>
    </r>
    <r>
      <rPr>
        <b/>
        <sz val="12"/>
        <rFont val="仿宋_GB2312"/>
        <charset val="134"/>
      </rPr>
      <t>指持有不超过一年</t>
    </r>
    <r>
      <rPr>
        <b/>
        <sz val="12"/>
        <rFont val="Times New Roman"/>
        <charset val="134"/>
      </rPr>
      <t>)</t>
    </r>
  </si>
  <si>
    <t>①“被投资单位名称”指股票发行单位全称；</t>
  </si>
  <si>
    <t>②“股票名称”指该股票标准简称，包括代码，如太极集团600129；</t>
  </si>
  <si>
    <t>③“股票性质”指填列国家股、法人股或流通股；</t>
  </si>
  <si>
    <t>④“投资日期”指企业购买股票的日期或以其他方式(如非货币性交易换入、以债权换入等)取得股权的协议转让日期，非股票发行日期；</t>
  </si>
  <si>
    <t>⑤持股比例指所持股数量占发行总股本数的比例，如果少量购买，则不填此栏。</t>
  </si>
  <si>
    <r>
      <rPr>
        <b/>
        <sz val="12"/>
        <rFont val="Times New Roman"/>
        <charset val="134"/>
      </rPr>
      <t>(5)</t>
    </r>
    <r>
      <rPr>
        <b/>
        <sz val="12"/>
        <rFont val="仿宋_GB2312"/>
        <charset val="134"/>
      </rPr>
      <t>表</t>
    </r>
    <r>
      <rPr>
        <b/>
        <sz val="12"/>
        <rFont val="Times New Roman"/>
        <charset val="134"/>
      </rPr>
      <t xml:space="preserve">3-2-2 </t>
    </r>
    <r>
      <rPr>
        <b/>
        <sz val="12"/>
        <rFont val="仿宋_GB2312"/>
        <charset val="134"/>
      </rPr>
      <t>交易性金融资产</t>
    </r>
    <r>
      <rPr>
        <b/>
        <sz val="12"/>
        <rFont val="Times New Roman"/>
        <charset val="134"/>
      </rPr>
      <t>—</t>
    </r>
    <r>
      <rPr>
        <b/>
        <sz val="12"/>
        <rFont val="仿宋_GB2312"/>
        <charset val="134"/>
      </rPr>
      <t>债券投资</t>
    </r>
  </si>
  <si>
    <t>债券种类可以按用途（分基建债券、电力债券、专项债券）填列，其他填表情况同表3-2-1。</t>
  </si>
  <si>
    <r>
      <rPr>
        <b/>
        <sz val="12"/>
        <rFont val="Times New Roman"/>
        <charset val="134"/>
      </rPr>
      <t>(6)</t>
    </r>
    <r>
      <rPr>
        <b/>
        <sz val="12"/>
        <rFont val="仿宋_GB2312"/>
        <charset val="134"/>
      </rPr>
      <t>表</t>
    </r>
    <r>
      <rPr>
        <b/>
        <sz val="12"/>
        <rFont val="Times New Roman"/>
        <charset val="134"/>
      </rPr>
      <t xml:space="preserve">3-3 </t>
    </r>
    <r>
      <rPr>
        <b/>
        <sz val="12"/>
        <rFont val="仿宋_GB2312"/>
        <charset val="134"/>
      </rPr>
      <t>应收票据</t>
    </r>
  </si>
  <si>
    <t>①“户名”指债务人的户名全称；</t>
  </si>
  <si>
    <t>②“出票日期”指签发该票据的日期---年月日。</t>
  </si>
  <si>
    <t>注意事项：对于逾期未收回的应收票据，请在“备注”栏中标明未收回的原因；“涉及法律诉讼”的款项、欠款单位为关联方或内部往来的款项、用于质押的应收票据等应分别在“备注”栏中予以说明。</t>
  </si>
  <si>
    <r>
      <rPr>
        <b/>
        <sz val="12"/>
        <rFont val="Times New Roman"/>
        <charset val="134"/>
      </rPr>
      <t>(7)</t>
    </r>
    <r>
      <rPr>
        <b/>
        <sz val="12"/>
        <rFont val="仿宋_GB2312"/>
        <charset val="134"/>
      </rPr>
      <t>表</t>
    </r>
    <r>
      <rPr>
        <b/>
        <sz val="12"/>
        <rFont val="Times New Roman"/>
        <charset val="134"/>
      </rPr>
      <t>3-4</t>
    </r>
    <r>
      <rPr>
        <b/>
        <sz val="12"/>
        <rFont val="仿宋_GB2312"/>
        <charset val="134"/>
      </rPr>
      <t>应收帐款</t>
    </r>
  </si>
  <si>
    <t>①“业务内容”：指发生应收帐款的相应业务名称，应收帐款不分金额大小一律按照债务人和业务内容逐笔填列，不能出现其他；</t>
  </si>
  <si>
    <t>②“发生日期”：对滚动发生额可按照基准日前最后一次应收帐款发生额的月份月末余额填列；</t>
  </si>
  <si>
    <r>
      <rPr>
        <sz val="14"/>
        <rFont val="仿宋_GB2312"/>
        <charset val="134"/>
      </rPr>
      <t>③“帐龄”：按月数填列，如一年零4个月，则填列“16</t>
    </r>
    <r>
      <rPr>
        <sz val="14"/>
        <rFont val="Times New Roman"/>
        <charset val="134"/>
      </rPr>
      <t>”</t>
    </r>
    <r>
      <rPr>
        <sz val="14"/>
        <rFont val="仿宋_GB2312"/>
        <charset val="134"/>
      </rPr>
      <t>即可，对应在1-2年账龄段内列示；</t>
    </r>
  </si>
  <si>
    <t>④欠款单位名称应填列全称，不应以地名或不明确的简称代替；</t>
  </si>
  <si>
    <t>⑤欠款单位为关联方或内部单位的，分开填列。</t>
  </si>
  <si>
    <r>
      <rPr>
        <b/>
        <sz val="12"/>
        <rFont val="Times New Roman"/>
        <charset val="134"/>
      </rPr>
      <t>(8)</t>
    </r>
    <r>
      <rPr>
        <b/>
        <sz val="12"/>
        <rFont val="仿宋_GB2312"/>
        <charset val="134"/>
      </rPr>
      <t>表</t>
    </r>
    <r>
      <rPr>
        <b/>
        <sz val="12"/>
        <rFont val="Times New Roman"/>
        <charset val="134"/>
      </rPr>
      <t xml:space="preserve">3-5 </t>
    </r>
    <r>
      <rPr>
        <b/>
        <sz val="12"/>
        <rFont val="仿宋_GB2312"/>
        <charset val="134"/>
      </rPr>
      <t>预付帐款</t>
    </r>
  </si>
  <si>
    <t>参照表3-4。</t>
  </si>
  <si>
    <t>对预付设备款所涉及的实物已到货安装、使用，在清查时应注意与实物管理部门核对，以免出现重复申报或资产非真实盘盈。</t>
  </si>
  <si>
    <r>
      <rPr>
        <b/>
        <sz val="12"/>
        <rFont val="Times New Roman"/>
        <charset val="134"/>
      </rPr>
      <t>(9)</t>
    </r>
    <r>
      <rPr>
        <b/>
        <sz val="12"/>
        <rFont val="仿宋_GB2312"/>
        <charset val="134"/>
      </rPr>
      <t>表</t>
    </r>
    <r>
      <rPr>
        <b/>
        <sz val="12"/>
        <rFont val="Times New Roman"/>
        <charset val="134"/>
      </rPr>
      <t xml:space="preserve">3-7 </t>
    </r>
    <r>
      <rPr>
        <b/>
        <sz val="12"/>
        <rFont val="仿宋_GB2312"/>
        <charset val="134"/>
      </rPr>
      <t>应收股利</t>
    </r>
  </si>
  <si>
    <t>“发生日期”栏所指的是利润或股利分配时间；</t>
  </si>
  <si>
    <t>“股利所属期间”指股利发生的期间，如2002年应收2001年的股利，则该栏目填写“2001年度”。</t>
  </si>
  <si>
    <r>
      <rPr>
        <b/>
        <sz val="12"/>
        <rFont val="Times New Roman"/>
        <charset val="134"/>
      </rPr>
      <t>(10)</t>
    </r>
    <r>
      <rPr>
        <b/>
        <sz val="12"/>
        <rFont val="仿宋_GB2312"/>
        <charset val="134"/>
      </rPr>
      <t>表</t>
    </r>
    <r>
      <rPr>
        <b/>
        <sz val="12"/>
        <rFont val="Times New Roman"/>
        <charset val="134"/>
      </rPr>
      <t xml:space="preserve">3-6 </t>
    </r>
    <r>
      <rPr>
        <b/>
        <sz val="12"/>
        <rFont val="仿宋_GB2312"/>
        <charset val="134"/>
      </rPr>
      <t>应收利息</t>
    </r>
  </si>
  <si>
    <t>参照表3-5。</t>
  </si>
  <si>
    <r>
      <rPr>
        <b/>
        <sz val="12"/>
        <rFont val="Times New Roman"/>
        <charset val="134"/>
      </rPr>
      <t>(11)</t>
    </r>
    <r>
      <rPr>
        <b/>
        <sz val="12"/>
        <rFont val="仿宋_GB2312"/>
        <charset val="134"/>
      </rPr>
      <t>表</t>
    </r>
    <r>
      <rPr>
        <b/>
        <sz val="12"/>
        <rFont val="Times New Roman"/>
        <charset val="134"/>
      </rPr>
      <t xml:space="preserve">3-8 </t>
    </r>
    <r>
      <rPr>
        <b/>
        <sz val="12"/>
        <rFont val="仿宋_GB2312"/>
        <charset val="134"/>
      </rPr>
      <t>其他应收款</t>
    </r>
  </si>
  <si>
    <r>
      <rPr>
        <b/>
        <sz val="12"/>
        <rFont val="Times New Roman"/>
        <charset val="134"/>
      </rPr>
      <t>(12)</t>
    </r>
    <r>
      <rPr>
        <b/>
        <sz val="12"/>
        <rFont val="仿宋_GB2312"/>
        <charset val="134"/>
      </rPr>
      <t>表</t>
    </r>
    <r>
      <rPr>
        <b/>
        <sz val="12"/>
        <rFont val="Times New Roman"/>
        <charset val="134"/>
      </rPr>
      <t>3-9-1</t>
    </r>
    <r>
      <rPr>
        <b/>
        <sz val="12"/>
        <rFont val="仿宋_GB2312"/>
        <charset val="134"/>
      </rPr>
      <t>至</t>
    </r>
    <r>
      <rPr>
        <b/>
        <sz val="12"/>
        <rFont val="Times New Roman"/>
        <charset val="134"/>
      </rPr>
      <t xml:space="preserve">3-9-8 </t>
    </r>
    <r>
      <rPr>
        <b/>
        <sz val="12"/>
        <rFont val="仿宋_GB2312"/>
        <charset val="134"/>
      </rPr>
      <t>存货类</t>
    </r>
  </si>
  <si>
    <t>①存货类原则上按名称或规格型号逐个填列，但如数量过多，则可按小类填列；</t>
  </si>
  <si>
    <t>②按类填列的存货“单价”指平均单价(为倒算值)，即“数量”乘以“单价”，应等于“金额”；</t>
  </si>
  <si>
    <t>③对于按计划成本入帐的存货，在该科目的倒数第二行填列材料成本差异；</t>
  </si>
  <si>
    <t>④对帐面已没有反映的在用低值易耗品，可根据实际情况填列对生产经营较重要的工具且价值量较大的物品，如仪器仪表等。</t>
  </si>
  <si>
    <t xml:space="preserve">⑤如原材料存在损毁、变质现象，应在“备注”栏中注明，并说明库存时间；产成品及分期收款发出商品应按畅销、正常、勉强销售、滞销几种情况在适销程度栏打钩；已发出但未作帐务处理的，在备注栏注明产品去向；对残次、冷背、呆滞的产成品(库存商品)也在备注栏注明；低值易耗品不采用一次摊销法摊销时，在备注栏中作出说明。
</t>
  </si>
  <si>
    <r>
      <rPr>
        <b/>
        <sz val="12"/>
        <rFont val="Times New Roman"/>
        <charset val="134"/>
      </rPr>
      <t>(13)</t>
    </r>
    <r>
      <rPr>
        <b/>
        <sz val="12"/>
        <rFont val="仿宋_GB2312"/>
        <charset val="134"/>
      </rPr>
      <t>表</t>
    </r>
    <r>
      <rPr>
        <b/>
        <sz val="12"/>
        <rFont val="Times New Roman"/>
        <charset val="134"/>
      </rPr>
      <t xml:space="preserve">3--10 </t>
    </r>
    <r>
      <rPr>
        <b/>
        <sz val="12"/>
        <rFont val="仿宋_GB2312"/>
        <charset val="134"/>
      </rPr>
      <t>合同资产</t>
    </r>
  </si>
  <si>
    <r>
      <rPr>
        <b/>
        <sz val="12"/>
        <rFont val="Times New Roman"/>
        <charset val="134"/>
      </rPr>
      <t>(14)</t>
    </r>
    <r>
      <rPr>
        <b/>
        <sz val="12"/>
        <rFont val="仿宋_GB2312"/>
        <charset val="134"/>
      </rPr>
      <t>表</t>
    </r>
    <r>
      <rPr>
        <b/>
        <sz val="12"/>
        <rFont val="Times New Roman"/>
        <charset val="134"/>
      </rPr>
      <t xml:space="preserve">3--11 </t>
    </r>
    <r>
      <rPr>
        <b/>
        <sz val="12"/>
        <rFont val="仿宋_GB2312"/>
        <charset val="134"/>
      </rPr>
      <t>一年内到期的非流动资产</t>
    </r>
  </si>
  <si>
    <t>按照不同的项目内容逐笔填写。</t>
  </si>
  <si>
    <r>
      <rPr>
        <b/>
        <sz val="12"/>
        <rFont val="Times New Roman"/>
        <charset val="134"/>
      </rPr>
      <t>(15)</t>
    </r>
    <r>
      <rPr>
        <b/>
        <sz val="12"/>
        <rFont val="仿宋_GB2312"/>
        <charset val="134"/>
      </rPr>
      <t>表</t>
    </r>
    <r>
      <rPr>
        <b/>
        <sz val="12"/>
        <rFont val="Times New Roman"/>
        <charset val="134"/>
      </rPr>
      <t xml:space="preserve">3--12 </t>
    </r>
    <r>
      <rPr>
        <b/>
        <sz val="12"/>
        <rFont val="仿宋_GB2312"/>
        <charset val="134"/>
      </rPr>
      <t>其他流动资产</t>
    </r>
  </si>
  <si>
    <r>
      <rPr>
        <b/>
        <sz val="14"/>
        <rFont val="Times New Roman"/>
        <charset val="134"/>
      </rPr>
      <t>2.</t>
    </r>
    <r>
      <rPr>
        <b/>
        <sz val="14"/>
        <rFont val="黑体"/>
        <charset val="134"/>
      </rPr>
      <t>非流动资产填表说明</t>
    </r>
    <r>
      <rPr>
        <b/>
        <sz val="14"/>
        <rFont val="Times New Roman"/>
        <charset val="134"/>
      </rPr>
      <t>(</t>
    </r>
    <r>
      <rPr>
        <b/>
        <sz val="14"/>
        <rFont val="黑体"/>
        <charset val="134"/>
      </rPr>
      <t>表</t>
    </r>
    <r>
      <rPr>
        <b/>
        <sz val="14"/>
        <rFont val="Times New Roman"/>
        <charset val="134"/>
      </rPr>
      <t>4--1</t>
    </r>
    <r>
      <rPr>
        <b/>
        <sz val="14"/>
        <rFont val="黑体"/>
        <charset val="134"/>
      </rPr>
      <t>至</t>
    </r>
    <r>
      <rPr>
        <b/>
        <sz val="14"/>
        <rFont val="Times New Roman"/>
        <charset val="134"/>
      </rPr>
      <t>4--17)</t>
    </r>
  </si>
  <si>
    <r>
      <rPr>
        <b/>
        <sz val="12"/>
        <rFont val="Times New Roman"/>
        <charset val="134"/>
      </rPr>
      <t>(1)</t>
    </r>
    <r>
      <rPr>
        <b/>
        <sz val="12"/>
        <rFont val="仿宋_GB2312"/>
        <charset val="134"/>
      </rPr>
      <t>表</t>
    </r>
    <r>
      <rPr>
        <b/>
        <sz val="12"/>
        <rFont val="Times New Roman"/>
        <charset val="134"/>
      </rPr>
      <t xml:space="preserve">4--1 </t>
    </r>
    <r>
      <rPr>
        <b/>
        <sz val="12"/>
        <rFont val="仿宋_GB2312"/>
        <charset val="134"/>
      </rPr>
      <t>可供出售金融资产</t>
    </r>
  </si>
  <si>
    <t>*******</t>
  </si>
  <si>
    <r>
      <rPr>
        <b/>
        <sz val="12"/>
        <rFont val="Times New Roman"/>
        <charset val="134"/>
      </rPr>
      <t>(2)</t>
    </r>
    <r>
      <rPr>
        <b/>
        <sz val="12"/>
        <rFont val="仿宋_GB2312"/>
        <charset val="134"/>
      </rPr>
      <t>表</t>
    </r>
    <r>
      <rPr>
        <b/>
        <sz val="12"/>
        <rFont val="Times New Roman"/>
        <charset val="134"/>
      </rPr>
      <t xml:space="preserve">4--2 </t>
    </r>
    <r>
      <rPr>
        <b/>
        <sz val="12"/>
        <rFont val="仿宋_GB2312"/>
        <charset val="134"/>
      </rPr>
      <t>持有至到期投资</t>
    </r>
  </si>
  <si>
    <t>可参照3－2－1股票或表3－2－2债券投资明细表内容进行填列；</t>
  </si>
  <si>
    <r>
      <rPr>
        <b/>
        <sz val="12"/>
        <rFont val="Times New Roman"/>
        <charset val="134"/>
      </rPr>
      <t>(3)</t>
    </r>
    <r>
      <rPr>
        <b/>
        <sz val="12"/>
        <rFont val="仿宋_GB2312"/>
        <charset val="134"/>
      </rPr>
      <t>表</t>
    </r>
    <r>
      <rPr>
        <b/>
        <sz val="12"/>
        <rFont val="Times New Roman"/>
        <charset val="134"/>
      </rPr>
      <t xml:space="preserve">4--3 </t>
    </r>
    <r>
      <rPr>
        <b/>
        <sz val="12"/>
        <rFont val="仿宋_GB2312"/>
        <charset val="134"/>
      </rPr>
      <t>长期应收款</t>
    </r>
  </si>
  <si>
    <t>******</t>
  </si>
  <si>
    <r>
      <rPr>
        <b/>
        <sz val="12"/>
        <rFont val="Times New Roman"/>
        <charset val="134"/>
      </rPr>
      <t>(4)</t>
    </r>
    <r>
      <rPr>
        <b/>
        <sz val="12"/>
        <rFont val="仿宋_GB2312"/>
        <charset val="134"/>
      </rPr>
      <t>表</t>
    </r>
    <r>
      <rPr>
        <b/>
        <sz val="12"/>
        <rFont val="Times New Roman"/>
        <charset val="134"/>
      </rPr>
      <t xml:space="preserve">4--4 </t>
    </r>
    <r>
      <rPr>
        <b/>
        <sz val="12"/>
        <rFont val="仿宋_GB2312"/>
        <charset val="134"/>
      </rPr>
      <t>长期股权投资</t>
    </r>
  </si>
  <si>
    <t>对于有特殊约定的长期投资，在备注栏简述约定的内容。</t>
  </si>
  <si>
    <r>
      <rPr>
        <b/>
        <sz val="12"/>
        <rFont val="Times New Roman"/>
        <charset val="134"/>
      </rPr>
      <t>(5)</t>
    </r>
    <r>
      <rPr>
        <b/>
        <sz val="12"/>
        <rFont val="仿宋_GB2312"/>
        <charset val="134"/>
      </rPr>
      <t>表</t>
    </r>
    <r>
      <rPr>
        <b/>
        <sz val="12"/>
        <rFont val="Times New Roman"/>
        <charset val="134"/>
      </rPr>
      <t xml:space="preserve">4--5 </t>
    </r>
    <r>
      <rPr>
        <b/>
        <sz val="12"/>
        <rFont val="仿宋_GB2312"/>
        <charset val="134"/>
      </rPr>
      <t>投资性房地产</t>
    </r>
  </si>
  <si>
    <t>结合资产类别填报土地或房屋资产相关项目，具体填要求同5－1－1房屋建筑物或表5－3土地评估明细表相关要求。</t>
  </si>
  <si>
    <r>
      <rPr>
        <b/>
        <sz val="12"/>
        <rFont val="Times New Roman"/>
        <charset val="134"/>
      </rPr>
      <t>(6)</t>
    </r>
    <r>
      <rPr>
        <b/>
        <sz val="12"/>
        <rFont val="仿宋_GB2312"/>
        <charset val="134"/>
      </rPr>
      <t>表</t>
    </r>
    <r>
      <rPr>
        <b/>
        <sz val="12"/>
        <rFont val="Times New Roman"/>
        <charset val="134"/>
      </rPr>
      <t xml:space="preserve">4--6 </t>
    </r>
    <r>
      <rPr>
        <b/>
        <sz val="12"/>
        <rFont val="仿宋_GB2312"/>
        <charset val="134"/>
      </rPr>
      <t>固定资产</t>
    </r>
  </si>
  <si>
    <r>
      <rPr>
        <b/>
        <sz val="12"/>
        <rFont val="Times New Roman"/>
        <charset val="134"/>
      </rPr>
      <t>1)</t>
    </r>
    <r>
      <rPr>
        <b/>
        <sz val="12"/>
        <rFont val="仿宋_GB2312"/>
        <charset val="134"/>
      </rPr>
      <t>表</t>
    </r>
    <r>
      <rPr>
        <b/>
        <sz val="12"/>
        <rFont val="Times New Roman"/>
        <charset val="134"/>
      </rPr>
      <t>4-6-1</t>
    </r>
    <r>
      <rPr>
        <b/>
        <sz val="12"/>
        <rFont val="仿宋_GB2312"/>
        <charset val="134"/>
      </rPr>
      <t>，固定资产</t>
    </r>
    <r>
      <rPr>
        <b/>
        <sz val="12"/>
        <rFont val="Times New Roman"/>
        <charset val="134"/>
      </rPr>
      <t>—</t>
    </r>
    <r>
      <rPr>
        <b/>
        <sz val="12"/>
        <rFont val="仿宋_GB2312"/>
        <charset val="134"/>
      </rPr>
      <t>房屋建筑物清查评估明细表</t>
    </r>
  </si>
  <si>
    <t>如因故几项建筑物无法分别标明帐面价值,可统一填写帐面价值,但实物需逐栋填列。</t>
  </si>
  <si>
    <t>“房产证号及对应土地证号”为房产证及土地证上标明的号码，应填写齐全；</t>
  </si>
  <si>
    <t>“建筑物名称”一栏是指该栋房屋现用名称；</t>
  </si>
  <si>
    <t>“用途”指该建筑物目前的用途，如用于生产、办公等；</t>
  </si>
  <si>
    <t>“建筑结构”一栏是指该栋建筑物的建筑结构形式，须填写与现在实际结构状况相一致的名称。</t>
  </si>
  <si>
    <t>现将各种类型结构含义分述如下：</t>
  </si>
  <si>
    <t>A.框架结构，指钢筋混凝土柱、梁、板整体浇注的结构，包括钢筋混凝土预制柱、梁、结点后浇的刚性结点框架结构；表中填写“框架“。</t>
  </si>
  <si>
    <t>B.框剪结构，指钢筋混凝土柱、梁、板、剪力墙现浇的整体结构；表中填写“框剪 “。</t>
  </si>
  <si>
    <t>C.排架结构，一般指预制钢筋混凝土柱、吊车梁、屋架或屋面斜梁的装配式结构，其中屋架可以是钢筋混凝土或钢屋架。表中填写“排架“。</t>
  </si>
  <si>
    <t>D.砖混结构，以砖砌体及钢筋混凝土梁、构造柱、楼板为混合承重体系的结构类型。以砖柱为竖向承重构件的砖排架结构并入“砖混结构”类型内。表中填写“砖混“。</t>
  </si>
  <si>
    <t>E.砖木结构，指砖墙、砖柱及木屋架为联合承重体的结构类型，屋面必须是木屋面板及挂瓦的作法。表中填写“砖木“。</t>
  </si>
  <si>
    <t>F.简易结构，指屋架为轻型钢架或简易木屋架上面直接安设玻璃钢瓦或瓦楞铁皮瓦的简易结构。表中填写“简易“。</t>
  </si>
  <si>
    <t>G.钢棚结构，指无围护墙，或半截围护墙，屋面为轻型钢架搁置的砖柱或轻钢支柱上的棚类结构。表中填写“钢棚“。</t>
  </si>
  <si>
    <t>对于上述结构中，“钢棚结构”属于临时建筑，一般不办理房产证，故该类型的项目一律填在“构筑物”评估表中。</t>
  </si>
  <si>
    <t>在填写结构类型时，一律以上述规定为准，原帐面填写的类型名称与本规定不一致时，应按本规定进行更改。</t>
  </si>
  <si>
    <t>“建筑面积”一栏是指纳入评估范围的建筑物的建筑面积，应同房产证或购房合同面积相一致，如无房产证，填写工程竣工决算书上的面积数，否则就需要重新丈量；对改建、扩建已改变了原有建筑面积，应以现在实有的建筑面积填报，但必须在备注中加以说明，应注意在增加面积的同时，应增加帐面原值及净值。如增加面积的价值未入帐，应在备注中注明未入帐部分的建筑面积。</t>
  </si>
  <si>
    <t>“建成年月”为竣工时间；</t>
  </si>
  <si>
    <t>“成本单价”一栏是指帐面原值与“建筑面积”的比值。
对于盘盈、盘亏、毁损、报废、闲置等非正常资产状况应在备注栏中说明！</t>
  </si>
  <si>
    <r>
      <rPr>
        <b/>
        <sz val="12"/>
        <rFont val="Times New Roman"/>
        <charset val="134"/>
      </rPr>
      <t>2)</t>
    </r>
    <r>
      <rPr>
        <b/>
        <sz val="12"/>
        <rFont val="仿宋_GB2312"/>
        <charset val="134"/>
      </rPr>
      <t>表</t>
    </r>
    <r>
      <rPr>
        <b/>
        <sz val="12"/>
        <rFont val="Times New Roman"/>
        <charset val="134"/>
      </rPr>
      <t>4-6-2</t>
    </r>
    <r>
      <rPr>
        <b/>
        <sz val="12"/>
        <rFont val="仿宋_GB2312"/>
        <charset val="134"/>
      </rPr>
      <t>，固定资产</t>
    </r>
    <r>
      <rPr>
        <b/>
        <sz val="12"/>
        <rFont val="Times New Roman"/>
        <charset val="134"/>
      </rPr>
      <t>—</t>
    </r>
    <r>
      <rPr>
        <b/>
        <sz val="12"/>
        <rFont val="仿宋_GB2312"/>
        <charset val="134"/>
      </rPr>
      <t>构筑物及其他辅助设施清查评估明细表</t>
    </r>
  </si>
  <si>
    <t>构筑物指与建筑物相匹配的场地、水池、围墙、道路等设施。</t>
  </si>
  <si>
    <t>各项目填写要求如下：</t>
  </si>
  <si>
    <r>
      <rPr>
        <sz val="14"/>
        <rFont val="仿宋_GB2312"/>
        <charset val="134"/>
      </rPr>
      <t>(1)水池：单位“个”，材质：砖、钢筋砼等，规格：外形</t>
    </r>
    <r>
      <rPr>
        <sz val="14"/>
        <rFont val="Times New Roman"/>
        <charset val="134"/>
      </rPr>
      <t>”</t>
    </r>
    <r>
      <rPr>
        <sz val="14"/>
        <rFont val="仿宋_GB2312"/>
        <charset val="134"/>
      </rPr>
      <t>长l</t>
    </r>
    <r>
      <rPr>
        <sz val="14"/>
        <rFont val="Symbol"/>
        <charset val="2"/>
      </rPr>
      <t>´</t>
    </r>
    <r>
      <rPr>
        <sz val="14"/>
        <rFont val="仿宋_GB2312"/>
        <charset val="134"/>
      </rPr>
      <t>宽b</t>
    </r>
    <r>
      <rPr>
        <sz val="14"/>
        <rFont val="Symbol"/>
        <charset val="2"/>
      </rPr>
      <t>´</t>
    </r>
    <r>
      <rPr>
        <sz val="14"/>
        <rFont val="仿宋_GB2312"/>
        <charset val="134"/>
      </rPr>
      <t>高h(m)</t>
    </r>
    <r>
      <rPr>
        <sz val="14"/>
        <rFont val="Times New Roman"/>
        <charset val="134"/>
      </rPr>
      <t>”</t>
    </r>
    <r>
      <rPr>
        <sz val="14"/>
        <rFont val="仿宋_GB2312"/>
        <charset val="134"/>
      </rPr>
      <t>，</t>
    </r>
    <r>
      <rPr>
        <sz val="14"/>
        <rFont val="Times New Roman"/>
        <charset val="134"/>
      </rPr>
      <t>”</t>
    </r>
    <r>
      <rPr>
        <sz val="14"/>
        <rFont val="仿宋_GB2312"/>
        <charset val="134"/>
      </rPr>
      <t>容积m3</t>
    </r>
    <r>
      <rPr>
        <sz val="14"/>
        <rFont val="Times New Roman"/>
        <charset val="134"/>
      </rPr>
      <t>”</t>
    </r>
    <r>
      <rPr>
        <sz val="14"/>
        <rFont val="仿宋_GB2312"/>
        <charset val="134"/>
      </rPr>
      <t>,有盖或无盖；例如15</t>
    </r>
    <r>
      <rPr>
        <sz val="14"/>
        <rFont val="Symbol"/>
        <charset val="2"/>
      </rPr>
      <t>´</t>
    </r>
    <r>
      <rPr>
        <sz val="14"/>
        <rFont val="仿宋_GB2312"/>
        <charset val="134"/>
      </rPr>
      <t>55</t>
    </r>
    <r>
      <rPr>
        <sz val="14"/>
        <rFont val="Symbol"/>
        <charset val="2"/>
      </rPr>
      <t>´</t>
    </r>
    <r>
      <rPr>
        <sz val="14"/>
        <rFont val="仿宋_GB2312"/>
        <charset val="134"/>
      </rPr>
      <t>30，22m3，有盖。</t>
    </r>
  </si>
  <si>
    <r>
      <rPr>
        <sz val="14"/>
        <rFont val="仿宋_GB2312"/>
        <charset val="134"/>
      </rPr>
      <t>(2)烟囱、水塔：单位：“座”，材质：“砖，钢筋砼”等，规格：“高h</t>
    </r>
    <r>
      <rPr>
        <sz val="14"/>
        <rFont val="Symbol"/>
        <charset val="2"/>
      </rPr>
      <t>´</t>
    </r>
    <r>
      <rPr>
        <sz val="14"/>
        <rFont val="仿宋_GB2312"/>
        <charset val="134"/>
      </rPr>
      <t>上口直径(m)。”例： 60</t>
    </r>
    <r>
      <rPr>
        <sz val="14"/>
        <rFont val="Symbol"/>
        <charset val="2"/>
      </rPr>
      <t>´</t>
    </r>
    <r>
      <rPr>
        <sz val="14"/>
        <rFont val="仿宋_GB2312"/>
        <charset val="134"/>
      </rPr>
      <t>2.5</t>
    </r>
  </si>
  <si>
    <r>
      <rPr>
        <sz val="14"/>
        <rFont val="仿宋_GB2312"/>
        <charset val="134"/>
      </rPr>
      <t>(3)框架：单位：“座”或“t”(用于钢框架)、材质：“钢筋砼”或“钢结构”等，规格：“长l</t>
    </r>
    <r>
      <rPr>
        <sz val="14"/>
        <rFont val="Symbol"/>
        <charset val="2"/>
      </rPr>
      <t>´</t>
    </r>
    <r>
      <rPr>
        <sz val="14"/>
        <rFont val="仿宋_GB2312"/>
        <charset val="134"/>
      </rPr>
      <t>宽b</t>
    </r>
    <r>
      <rPr>
        <sz val="14"/>
        <rFont val="Symbol"/>
        <charset val="2"/>
      </rPr>
      <t>´</t>
    </r>
    <r>
      <rPr>
        <sz val="14"/>
        <rFont val="仿宋_GB2312"/>
        <charset val="134"/>
      </rPr>
      <t>高h(m)”例：120</t>
    </r>
    <r>
      <rPr>
        <sz val="14"/>
        <rFont val="Symbol"/>
        <charset val="2"/>
      </rPr>
      <t>´</t>
    </r>
    <r>
      <rPr>
        <sz val="14"/>
        <rFont val="仿宋_GB2312"/>
        <charset val="134"/>
      </rPr>
      <t>18</t>
    </r>
    <r>
      <rPr>
        <sz val="14"/>
        <rFont val="Symbol"/>
        <charset val="2"/>
      </rPr>
      <t>´</t>
    </r>
    <r>
      <rPr>
        <sz val="14"/>
        <rFont val="仿宋_GB2312"/>
        <charset val="134"/>
      </rPr>
      <t>50</t>
    </r>
  </si>
  <si>
    <r>
      <rPr>
        <sz val="14"/>
        <rFont val="仿宋_GB2312"/>
        <charset val="134"/>
      </rPr>
      <t>(4)水井：单位：“口”、材质：“砖、钢筋砼”等，规格：深h</t>
    </r>
    <r>
      <rPr>
        <sz val="14"/>
        <rFont val="Symbol"/>
        <charset val="2"/>
      </rPr>
      <t>´</t>
    </r>
    <r>
      <rPr>
        <sz val="14"/>
        <rFont val="仿宋_GB2312"/>
        <charset val="134"/>
      </rPr>
      <t>上口直径D(m)；例：60</t>
    </r>
    <r>
      <rPr>
        <sz val="14"/>
        <rFont val="Symbol"/>
        <charset val="2"/>
      </rPr>
      <t>´</t>
    </r>
    <r>
      <rPr>
        <sz val="14"/>
        <rFont val="仿宋_GB2312"/>
        <charset val="134"/>
      </rPr>
      <t>2；</t>
    </r>
  </si>
  <si>
    <r>
      <rPr>
        <sz val="14"/>
        <rFont val="仿宋_GB2312"/>
        <charset val="134"/>
      </rPr>
      <t>(5)道路：单位“m</t>
    </r>
    <r>
      <rPr>
        <sz val="14"/>
        <rFont val="Times New Roman"/>
        <charset val="134"/>
      </rPr>
      <t>”</t>
    </r>
    <r>
      <rPr>
        <sz val="14"/>
        <rFont val="仿宋_GB2312"/>
        <charset val="134"/>
      </rPr>
      <t>,材质:“砼面、沥青面、砖面”等，规格：“宽b(m)，δ厚(mm)”，例：b =6m，δ=200mm；</t>
    </r>
  </si>
  <si>
    <t>(6)围墙：单位“m”，材质:“砖砌、砖铁栏杆”等，规格：“高h(m),例：h=2 m，对于砖墙还应填写墙厚，例：h=2m，δ=240(mm)；</t>
  </si>
  <si>
    <r>
      <rPr>
        <sz val="14"/>
        <rFont val="仿宋_GB2312"/>
        <charset val="134"/>
      </rPr>
      <t>(7)地沟：单位“m”，材质：“砖、砼”等，规格：“宽b</t>
    </r>
    <r>
      <rPr>
        <sz val="14"/>
        <rFont val="Symbol"/>
        <charset val="2"/>
      </rPr>
      <t>´</t>
    </r>
    <r>
      <rPr>
        <sz val="14"/>
        <rFont val="仿宋_GB2312"/>
        <charset val="134"/>
      </rPr>
      <t>深h(m)</t>
    </r>
    <r>
      <rPr>
        <sz val="14"/>
        <rFont val="Times New Roman"/>
        <charset val="134"/>
      </rPr>
      <t>”</t>
    </r>
    <r>
      <rPr>
        <sz val="14"/>
        <rFont val="仿宋_GB2312"/>
        <charset val="134"/>
      </rPr>
      <t>,例：5</t>
    </r>
    <r>
      <rPr>
        <sz val="14"/>
        <rFont val="Symbol"/>
        <charset val="2"/>
      </rPr>
      <t>´</t>
    </r>
    <r>
      <rPr>
        <sz val="14"/>
        <rFont val="仿宋_GB2312"/>
        <charset val="134"/>
      </rPr>
      <t>2；</t>
    </r>
  </si>
  <si>
    <t>(8)挡土墙：单位“m3”，材质:“毛石、砼”等。</t>
  </si>
  <si>
    <r>
      <rPr>
        <b/>
        <sz val="12"/>
        <rFont val="Times New Roman"/>
        <charset val="134"/>
      </rPr>
      <t>3)</t>
    </r>
    <r>
      <rPr>
        <sz val="12"/>
        <rFont val="黑体"/>
        <charset val="134"/>
      </rPr>
      <t>表</t>
    </r>
    <r>
      <rPr>
        <sz val="12"/>
        <rFont val="Times New Roman"/>
        <charset val="134"/>
      </rPr>
      <t>4-6-4</t>
    </r>
    <r>
      <rPr>
        <sz val="12"/>
        <rFont val="黑体"/>
        <charset val="134"/>
      </rPr>
      <t>，机器设备清查评估明细表</t>
    </r>
  </si>
  <si>
    <t>机器设备原则上按单台(套)填列，即每行只填一台(套)，如有5台（套）相同设备，应填写5行(因为即使购置与启用日期相同，其使用状况或技术状况可能不同)，但当存在同批购入、相同规格型号且使用环境及状况基本相同的多台（套）设备时，可合并填列,并将数量填入数量栏；</t>
  </si>
  <si>
    <t>如购置时为整套购入，可在该设备起始行相应列填写该设备的名称及帐面值（填写整套设备的价值），在其下面各行分别填列该套设备的明细项。</t>
  </si>
  <si>
    <t>对停用、不需用、待报废、淘汰、盘亏、盘盈、二手设备等应在备注栏标明。</t>
  </si>
  <si>
    <t>“设备名称”、“规格型号”、“生产厂家”要按设备铭牌填写。</t>
  </si>
  <si>
    <t>“启用年月”指机器设备的实际启用年月。</t>
  </si>
  <si>
    <t>“存放地点”填写最基层的单位。</t>
  </si>
  <si>
    <r>
      <rPr>
        <sz val="12"/>
        <rFont val="Times New Roman"/>
        <charset val="134"/>
      </rPr>
      <t>4)</t>
    </r>
    <r>
      <rPr>
        <sz val="12"/>
        <rFont val="黑体"/>
        <charset val="134"/>
      </rPr>
      <t>表</t>
    </r>
    <r>
      <rPr>
        <sz val="12"/>
        <rFont val="Times New Roman"/>
        <charset val="134"/>
      </rPr>
      <t>4</t>
    </r>
    <r>
      <rPr>
        <sz val="12"/>
        <rFont val="Times New Roman"/>
        <charset val="134"/>
      </rPr>
      <t>-</t>
    </r>
    <r>
      <rPr>
        <sz val="12"/>
        <rFont val="Times New Roman"/>
        <charset val="134"/>
      </rPr>
      <t>5</t>
    </r>
    <r>
      <rPr>
        <sz val="12"/>
        <rFont val="Times New Roman"/>
        <charset val="134"/>
      </rPr>
      <t>-</t>
    </r>
    <r>
      <rPr>
        <sz val="12"/>
        <rFont val="Times New Roman"/>
        <charset val="134"/>
      </rPr>
      <t>5</t>
    </r>
    <r>
      <rPr>
        <sz val="12"/>
        <rFont val="黑体"/>
        <charset val="134"/>
      </rPr>
      <t>，车辆清查评估明细表</t>
    </r>
  </si>
  <si>
    <t>车辆牌号指当地交管部门颁发的车辆牌照号；已行驶公里数可取整至百位即可，如53441公里或申报为“53400”；仪表盘、发动机等发生更换的应在备注栏注明。</t>
  </si>
  <si>
    <r>
      <rPr>
        <sz val="12"/>
        <rFont val="Times New Roman"/>
        <charset val="134"/>
      </rPr>
      <t>5)</t>
    </r>
    <r>
      <rPr>
        <sz val="12"/>
        <rFont val="黑体"/>
        <charset val="134"/>
      </rPr>
      <t>表</t>
    </r>
    <r>
      <rPr>
        <sz val="12"/>
        <rFont val="Times New Roman"/>
        <charset val="134"/>
      </rPr>
      <t>5</t>
    </r>
    <r>
      <rPr>
        <sz val="12"/>
        <rFont val="Times New Roman"/>
        <charset val="134"/>
      </rPr>
      <t>-</t>
    </r>
    <r>
      <rPr>
        <sz val="12"/>
        <rFont val="Times New Roman"/>
        <charset val="134"/>
      </rPr>
      <t>6</t>
    </r>
    <r>
      <rPr>
        <sz val="12"/>
        <rFont val="Times New Roman"/>
        <charset val="134"/>
      </rPr>
      <t>-</t>
    </r>
    <r>
      <rPr>
        <sz val="12"/>
        <rFont val="Times New Roman"/>
        <charset val="134"/>
      </rPr>
      <t>6</t>
    </r>
    <r>
      <rPr>
        <sz val="12"/>
        <rFont val="黑体"/>
        <charset val="134"/>
      </rPr>
      <t>，电子设备清查评估明细表</t>
    </r>
  </si>
  <si>
    <t>电子设备是指自动化办公设备及家用电器，如计算机、打印机、复印机、传真机、空调、冰柜、碎纸机、手机、寻呼机、电视机、音响设备、摄像机、开水器等。</t>
  </si>
  <si>
    <t>规格型号应填写主要技术参数(配置)，如电脑应填写主频、内存、硬盘、显示器；</t>
  </si>
  <si>
    <t>其他可参照表5-2-1填写。</t>
  </si>
  <si>
    <r>
      <rPr>
        <b/>
        <sz val="12"/>
        <rFont val="Times New Roman"/>
        <charset val="134"/>
      </rPr>
      <t>6)</t>
    </r>
    <r>
      <rPr>
        <sz val="12"/>
        <rFont val="宋体"/>
        <charset val="134"/>
      </rPr>
      <t>表</t>
    </r>
    <r>
      <rPr>
        <sz val="12"/>
        <rFont val="Times New Roman"/>
        <charset val="134"/>
      </rPr>
      <t>4</t>
    </r>
    <r>
      <rPr>
        <sz val="12"/>
        <rFont val="Times New Roman"/>
        <charset val="134"/>
      </rPr>
      <t>-</t>
    </r>
    <r>
      <rPr>
        <sz val="12"/>
        <rFont val="Times New Roman"/>
        <charset val="134"/>
      </rPr>
      <t>8</t>
    </r>
    <r>
      <rPr>
        <sz val="12"/>
        <rFont val="黑体"/>
        <charset val="134"/>
      </rPr>
      <t>，工程物资清查评估明细表</t>
    </r>
  </si>
  <si>
    <r>
      <rPr>
        <sz val="14"/>
        <rFont val="仿宋_GB2312"/>
        <charset val="134"/>
      </rPr>
      <t>工程物资的填列参照存货</t>
    </r>
    <r>
      <rPr>
        <sz val="14"/>
        <rFont val="Times New Roman"/>
        <charset val="134"/>
      </rPr>
      <t>--</t>
    </r>
    <r>
      <rPr>
        <sz val="14"/>
        <rFont val="仿宋_GB2312"/>
        <charset val="134"/>
      </rPr>
      <t>原材料。</t>
    </r>
  </si>
  <si>
    <r>
      <rPr>
        <sz val="12"/>
        <rFont val="Times New Roman"/>
        <charset val="134"/>
      </rPr>
      <t>7)</t>
    </r>
    <r>
      <rPr>
        <sz val="12"/>
        <rFont val="宋体"/>
        <charset val="134"/>
      </rPr>
      <t>表</t>
    </r>
    <r>
      <rPr>
        <sz val="12"/>
        <rFont val="Times New Roman"/>
        <charset val="134"/>
      </rPr>
      <t>4</t>
    </r>
    <r>
      <rPr>
        <sz val="12"/>
        <rFont val="Times New Roman"/>
        <charset val="134"/>
      </rPr>
      <t>-</t>
    </r>
    <r>
      <rPr>
        <sz val="12"/>
        <rFont val="Times New Roman"/>
        <charset val="134"/>
      </rPr>
      <t>7</t>
    </r>
    <r>
      <rPr>
        <sz val="12"/>
        <rFont val="Times New Roman"/>
        <charset val="134"/>
      </rPr>
      <t>-1</t>
    </r>
    <r>
      <rPr>
        <sz val="12"/>
        <rFont val="黑体"/>
        <charset val="134"/>
      </rPr>
      <t>，在建工程</t>
    </r>
    <r>
      <rPr>
        <sz val="12"/>
        <rFont val="Times New Roman"/>
        <charset val="134"/>
      </rPr>
      <t>—</t>
    </r>
    <r>
      <rPr>
        <sz val="12"/>
        <rFont val="仿宋_GB2312"/>
        <charset val="134"/>
      </rPr>
      <t>土建工程清查评估明细表</t>
    </r>
  </si>
  <si>
    <t>“付款比例”是指该工程评估基准日时已付金额与概算总投资额之比；</t>
  </si>
  <si>
    <t>“形象进度”是指该工程评估基准日的实际完工程度；</t>
  </si>
  <si>
    <t>在备注栏标注在建工程的施工状况，比如：停工项目、竣工项目、施工项目；如已完工但尚未进行竣工决算，也请在备注中标明。</t>
  </si>
  <si>
    <r>
      <rPr>
        <sz val="12"/>
        <rFont val="Times New Roman"/>
        <charset val="134"/>
      </rPr>
      <t xml:space="preserve">8) </t>
    </r>
    <r>
      <rPr>
        <sz val="12"/>
        <rFont val="黑体"/>
        <charset val="134"/>
      </rPr>
      <t>表</t>
    </r>
    <r>
      <rPr>
        <sz val="12"/>
        <rFont val="Times New Roman"/>
        <charset val="134"/>
      </rPr>
      <t>4</t>
    </r>
    <r>
      <rPr>
        <sz val="12"/>
        <rFont val="Times New Roman"/>
        <charset val="134"/>
      </rPr>
      <t>-</t>
    </r>
    <r>
      <rPr>
        <sz val="12"/>
        <rFont val="Times New Roman"/>
        <charset val="134"/>
      </rPr>
      <t>7</t>
    </r>
    <r>
      <rPr>
        <sz val="12"/>
        <rFont val="Times New Roman"/>
        <charset val="134"/>
      </rPr>
      <t>-2</t>
    </r>
    <r>
      <rPr>
        <sz val="12"/>
        <rFont val="黑体"/>
        <charset val="134"/>
      </rPr>
      <t>，在建工程</t>
    </r>
    <r>
      <rPr>
        <sz val="12"/>
        <rFont val="Times New Roman"/>
        <charset val="134"/>
      </rPr>
      <t>—</t>
    </r>
    <r>
      <rPr>
        <sz val="12"/>
        <rFont val="仿宋_GB2312"/>
        <charset val="134"/>
      </rPr>
      <t>设备安装工程清查评估明细表</t>
    </r>
  </si>
  <si>
    <t>“项目名称”应与安装合同所列示的项目名称一致；“设备名称”是指设备安装工程中包含设备的名称；</t>
  </si>
  <si>
    <t>“资金成本”指资本化的利息。</t>
  </si>
  <si>
    <t xml:space="preserve"> 请按照工程项目整理填列本表，不应按照财务入账时间顺序填列。</t>
  </si>
  <si>
    <r>
      <rPr>
        <b/>
        <sz val="12"/>
        <rFont val="Times New Roman"/>
        <charset val="134"/>
      </rPr>
      <t>9)</t>
    </r>
    <r>
      <rPr>
        <b/>
        <sz val="12"/>
        <rFont val="宋体"/>
        <charset val="134"/>
      </rPr>
      <t>土地使用权填表说明</t>
    </r>
    <r>
      <rPr>
        <b/>
        <sz val="12"/>
        <rFont val="Times New Roman"/>
        <charset val="134"/>
      </rPr>
      <t>(</t>
    </r>
    <r>
      <rPr>
        <b/>
        <sz val="12"/>
        <rFont val="宋体"/>
        <charset val="134"/>
      </rPr>
      <t>表</t>
    </r>
    <r>
      <rPr>
        <b/>
        <sz val="12"/>
        <rFont val="Times New Roman"/>
        <charset val="134"/>
      </rPr>
      <t>4-5</t>
    </r>
    <r>
      <rPr>
        <b/>
        <sz val="12"/>
        <rFont val="宋体"/>
        <charset val="134"/>
      </rPr>
      <t>投资性房地产中部分内容，</t>
    </r>
    <r>
      <rPr>
        <b/>
        <sz val="12"/>
        <rFont val="Times New Roman"/>
        <charset val="134"/>
      </rPr>
      <t>4-6-7</t>
    </r>
    <r>
      <rPr>
        <b/>
        <sz val="12"/>
        <rFont val="宋体"/>
        <charset val="134"/>
      </rPr>
      <t>固定资产土地，表</t>
    </r>
    <r>
      <rPr>
        <b/>
        <sz val="12"/>
        <rFont val="Times New Roman"/>
        <charset val="134"/>
      </rPr>
      <t>4-12-1</t>
    </r>
    <r>
      <rPr>
        <b/>
        <sz val="12"/>
        <rFont val="宋体"/>
        <charset val="134"/>
      </rPr>
      <t>无形资产土地</t>
    </r>
    <r>
      <rPr>
        <b/>
        <sz val="12"/>
        <rFont val="Times New Roman"/>
        <charset val="134"/>
      </rPr>
      <t>)</t>
    </r>
  </si>
  <si>
    <t>各表中土地使用权帐面值应按评估基准日财务帐列示的金额填列；</t>
  </si>
  <si>
    <t>“土地开发程度”指基准日达到的状态，如“七通一平”；</t>
  </si>
  <si>
    <t>“用地性质”指划拨地或出让地；</t>
  </si>
  <si>
    <t>“土地用途”指“工业、商业、住宅、综合”等；</t>
  </si>
  <si>
    <t>“宗地面积”指纳入本次评估范围的地块面积；</t>
  </si>
  <si>
    <t>“他项权利”指是否存在抵押等他项权利；</t>
  </si>
  <si>
    <t>“土地使用起始时间”是指第一个使用权人取得土地使用权的日期；</t>
  </si>
  <si>
    <t>如果有专业土地评估机构参与本项目，除帐面值以外的内容按土地评估机构的要求填列。</t>
  </si>
  <si>
    <r>
      <rPr>
        <b/>
        <sz val="12"/>
        <rFont val="Times New Roman"/>
        <charset val="134"/>
      </rPr>
      <t>10)</t>
    </r>
    <r>
      <rPr>
        <b/>
        <sz val="12"/>
        <rFont val="宋体"/>
        <charset val="134"/>
      </rPr>
      <t>表</t>
    </r>
    <r>
      <rPr>
        <b/>
        <sz val="12"/>
        <rFont val="Times New Roman"/>
        <charset val="134"/>
      </rPr>
      <t xml:space="preserve">4-9  </t>
    </r>
    <r>
      <rPr>
        <b/>
        <sz val="12"/>
        <rFont val="宋体"/>
        <charset val="134"/>
      </rPr>
      <t>固定资产清理清查评估明细表</t>
    </r>
  </si>
  <si>
    <t>此表根据具体内容分笔填列。</t>
  </si>
  <si>
    <r>
      <rPr>
        <b/>
        <sz val="12"/>
        <rFont val="Times New Roman"/>
        <charset val="134"/>
      </rPr>
      <t>(7)</t>
    </r>
    <r>
      <rPr>
        <b/>
        <sz val="12"/>
        <rFont val="仿宋_GB2312"/>
        <charset val="134"/>
      </rPr>
      <t>表</t>
    </r>
    <r>
      <rPr>
        <b/>
        <sz val="12"/>
        <rFont val="Times New Roman"/>
        <charset val="134"/>
      </rPr>
      <t xml:space="preserve">4-12-3  </t>
    </r>
    <r>
      <rPr>
        <b/>
        <sz val="12"/>
        <rFont val="仿宋_GB2312"/>
        <charset val="134"/>
      </rPr>
      <t>无形资产</t>
    </r>
    <r>
      <rPr>
        <b/>
        <sz val="12"/>
        <rFont val="Times New Roman"/>
        <charset val="134"/>
      </rPr>
      <t>—</t>
    </r>
    <r>
      <rPr>
        <b/>
        <sz val="12"/>
        <rFont val="仿宋_GB2312"/>
        <charset val="134"/>
      </rPr>
      <t>其他无形资产清查评估明细表</t>
    </r>
  </si>
  <si>
    <t>内容名称应与所对应的无形资产证书或其他证明文件(如发票)上的名称相符。</t>
  </si>
  <si>
    <r>
      <rPr>
        <b/>
        <sz val="12"/>
        <rFont val="Times New Roman"/>
        <charset val="134"/>
      </rPr>
      <t>(8)</t>
    </r>
    <r>
      <rPr>
        <b/>
        <sz val="12"/>
        <rFont val="仿宋_GB2312"/>
        <charset val="134"/>
      </rPr>
      <t>表</t>
    </r>
    <r>
      <rPr>
        <b/>
        <sz val="12"/>
        <rFont val="Times New Roman"/>
        <charset val="134"/>
      </rPr>
      <t xml:space="preserve">4-13  </t>
    </r>
    <r>
      <rPr>
        <b/>
        <sz val="12"/>
        <rFont val="仿宋_GB2312"/>
        <charset val="134"/>
      </rPr>
      <t>开发支出清查评估明细表</t>
    </r>
  </si>
  <si>
    <t>*********</t>
  </si>
  <si>
    <r>
      <rPr>
        <b/>
        <sz val="12"/>
        <rFont val="Times New Roman"/>
        <charset val="134"/>
      </rPr>
      <t>(9)</t>
    </r>
    <r>
      <rPr>
        <b/>
        <sz val="12"/>
        <rFont val="仿宋_GB2312"/>
        <charset val="134"/>
      </rPr>
      <t>表</t>
    </r>
    <r>
      <rPr>
        <b/>
        <sz val="12"/>
        <rFont val="Times New Roman"/>
        <charset val="134"/>
      </rPr>
      <t xml:space="preserve">4-14  </t>
    </r>
    <r>
      <rPr>
        <b/>
        <sz val="12"/>
        <rFont val="仿宋_GB2312"/>
        <charset val="134"/>
      </rPr>
      <t>商誉清查评估明细表</t>
    </r>
  </si>
  <si>
    <r>
      <rPr>
        <b/>
        <sz val="12"/>
        <rFont val="Times New Roman"/>
        <charset val="134"/>
      </rPr>
      <t>(10)</t>
    </r>
    <r>
      <rPr>
        <b/>
        <sz val="12"/>
        <rFont val="仿宋_GB2312"/>
        <charset val="134"/>
      </rPr>
      <t>表</t>
    </r>
    <r>
      <rPr>
        <b/>
        <sz val="12"/>
        <rFont val="Times New Roman"/>
        <charset val="134"/>
      </rPr>
      <t xml:space="preserve">4-15 </t>
    </r>
    <r>
      <rPr>
        <b/>
        <sz val="12"/>
        <rFont val="仿宋_GB2312"/>
        <charset val="134"/>
      </rPr>
      <t>长期待摊费用清查评估明细表</t>
    </r>
  </si>
  <si>
    <t>费用名称或内容应详细填列,如“**租入设备改良款”、“**设备大修费用“等。</t>
  </si>
  <si>
    <r>
      <rPr>
        <b/>
        <sz val="12"/>
        <rFont val="Times New Roman"/>
        <charset val="134"/>
      </rPr>
      <t>(11)</t>
    </r>
    <r>
      <rPr>
        <b/>
        <sz val="12"/>
        <rFont val="仿宋_GB2312"/>
        <charset val="134"/>
      </rPr>
      <t>表</t>
    </r>
    <r>
      <rPr>
        <b/>
        <sz val="12"/>
        <rFont val="Times New Roman"/>
        <charset val="134"/>
      </rPr>
      <t xml:space="preserve">4-16 </t>
    </r>
    <r>
      <rPr>
        <b/>
        <sz val="12"/>
        <rFont val="仿宋_GB2312"/>
        <charset val="134"/>
      </rPr>
      <t>递延所得税清查评估明细表</t>
    </r>
  </si>
  <si>
    <r>
      <rPr>
        <sz val="12"/>
        <rFont val="Times New Roman"/>
        <charset val="134"/>
      </rPr>
      <t>(12)</t>
    </r>
    <r>
      <rPr>
        <sz val="12"/>
        <rFont val="黑体"/>
        <charset val="134"/>
      </rPr>
      <t>表</t>
    </r>
    <r>
      <rPr>
        <sz val="12"/>
        <rFont val="Times New Roman"/>
        <charset val="134"/>
      </rPr>
      <t>4-1</t>
    </r>
    <r>
      <rPr>
        <sz val="12"/>
        <rFont val="Times New Roman"/>
        <charset val="134"/>
      </rPr>
      <t>7</t>
    </r>
    <r>
      <rPr>
        <sz val="12"/>
        <rFont val="Times New Roman"/>
        <charset val="134"/>
      </rPr>
      <t xml:space="preserve"> </t>
    </r>
    <r>
      <rPr>
        <sz val="12"/>
        <rFont val="黑体"/>
        <charset val="134"/>
      </rPr>
      <t>其他非流动资产清查评估明细表</t>
    </r>
  </si>
  <si>
    <t>参照其他流动资产。</t>
  </si>
  <si>
    <r>
      <rPr>
        <b/>
        <sz val="12"/>
        <rFont val="Times New Roman"/>
        <charset val="134"/>
      </rPr>
      <t>3</t>
    </r>
    <r>
      <rPr>
        <b/>
        <sz val="14"/>
        <rFont val="黑体"/>
        <charset val="134"/>
      </rPr>
      <t>.负债类填表说明(表5-1至表6-7)</t>
    </r>
  </si>
  <si>
    <r>
      <rPr>
        <sz val="12"/>
        <rFont val="Times New Roman"/>
        <charset val="134"/>
      </rPr>
      <t>(1)</t>
    </r>
    <r>
      <rPr>
        <sz val="12"/>
        <rFont val="黑体"/>
        <charset val="134"/>
      </rPr>
      <t>长、短期借款（表</t>
    </r>
    <r>
      <rPr>
        <sz val="12"/>
        <rFont val="Times New Roman"/>
        <charset val="134"/>
      </rPr>
      <t>5</t>
    </r>
    <r>
      <rPr>
        <sz val="12"/>
        <rFont val="Times New Roman"/>
        <charset val="134"/>
      </rPr>
      <t>-1</t>
    </r>
    <r>
      <rPr>
        <sz val="12"/>
        <rFont val="黑体"/>
        <charset val="134"/>
      </rPr>
      <t>，表</t>
    </r>
    <r>
      <rPr>
        <sz val="12"/>
        <rFont val="Times New Roman"/>
        <charset val="134"/>
      </rPr>
      <t>6</t>
    </r>
    <r>
      <rPr>
        <sz val="12"/>
        <rFont val="Times New Roman"/>
        <charset val="134"/>
      </rPr>
      <t>-1</t>
    </r>
    <r>
      <rPr>
        <sz val="12"/>
        <rFont val="黑体"/>
        <charset val="134"/>
      </rPr>
      <t>）</t>
    </r>
  </si>
  <si>
    <t>“放款银行或机构名称”应填写全称；</t>
  </si>
  <si>
    <r>
      <rPr>
        <sz val="12"/>
        <rFont val="Times New Roman"/>
        <charset val="134"/>
      </rPr>
      <t>(2)</t>
    </r>
    <r>
      <rPr>
        <sz val="12"/>
        <rFont val="黑体"/>
        <charset val="134"/>
      </rPr>
      <t>交易性金融负债（表</t>
    </r>
    <r>
      <rPr>
        <sz val="12"/>
        <rFont val="Times New Roman"/>
        <charset val="134"/>
      </rPr>
      <t>5</t>
    </r>
    <r>
      <rPr>
        <sz val="12"/>
        <rFont val="Times New Roman"/>
        <charset val="134"/>
      </rPr>
      <t>-2</t>
    </r>
    <r>
      <rPr>
        <sz val="12"/>
        <rFont val="黑体"/>
        <charset val="134"/>
      </rPr>
      <t>）</t>
    </r>
  </si>
  <si>
    <t>“金融机构名称”应填写全称；</t>
  </si>
  <si>
    <t>“发生日期”填列票据的签发日期；</t>
  </si>
  <si>
    <r>
      <rPr>
        <b/>
        <sz val="12"/>
        <rFont val="Times New Roman"/>
        <charset val="134"/>
      </rPr>
      <t>(3)</t>
    </r>
    <r>
      <rPr>
        <b/>
        <sz val="12"/>
        <rFont val="宋体"/>
        <charset val="134"/>
      </rPr>
      <t>应付帐款（表</t>
    </r>
    <r>
      <rPr>
        <b/>
        <sz val="12"/>
        <rFont val="Times New Roman"/>
        <charset val="134"/>
      </rPr>
      <t>5-4</t>
    </r>
    <r>
      <rPr>
        <b/>
        <sz val="12"/>
        <rFont val="宋体"/>
        <charset val="134"/>
      </rPr>
      <t>）、预收帐款（表</t>
    </r>
    <r>
      <rPr>
        <b/>
        <sz val="12"/>
        <rFont val="Times New Roman"/>
        <charset val="134"/>
      </rPr>
      <t>5-5</t>
    </r>
    <r>
      <rPr>
        <b/>
        <sz val="12"/>
        <rFont val="宋体"/>
        <charset val="134"/>
      </rPr>
      <t>）、其他应付款（表</t>
    </r>
    <r>
      <rPr>
        <b/>
        <sz val="12"/>
        <rFont val="Times New Roman"/>
        <charset val="134"/>
      </rPr>
      <t>5-10</t>
    </r>
    <r>
      <rPr>
        <b/>
        <sz val="12"/>
        <rFont val="宋体"/>
        <charset val="134"/>
      </rPr>
      <t>）</t>
    </r>
  </si>
  <si>
    <t>参照“应收帐款”；</t>
  </si>
  <si>
    <r>
      <rPr>
        <sz val="12"/>
        <rFont val="Times New Roman"/>
        <charset val="134"/>
      </rPr>
      <t>(4)</t>
    </r>
    <r>
      <rPr>
        <sz val="12"/>
        <rFont val="黑体"/>
        <charset val="134"/>
      </rPr>
      <t>合同负债（表</t>
    </r>
    <r>
      <rPr>
        <sz val="12"/>
        <rFont val="Times New Roman"/>
        <charset val="134"/>
      </rPr>
      <t>5-6</t>
    </r>
    <r>
      <rPr>
        <sz val="12"/>
        <rFont val="黑体"/>
        <charset val="134"/>
      </rPr>
      <t>）</t>
    </r>
  </si>
  <si>
    <t>参照“表5-5”</t>
  </si>
  <si>
    <r>
      <rPr>
        <sz val="12"/>
        <rFont val="Times New Roman"/>
        <charset val="134"/>
      </rPr>
      <t>(5)</t>
    </r>
    <r>
      <rPr>
        <sz val="12"/>
        <rFont val="黑体"/>
        <charset val="134"/>
      </rPr>
      <t>应付职工薪酬（表</t>
    </r>
    <r>
      <rPr>
        <sz val="12"/>
        <rFont val="Times New Roman"/>
        <charset val="134"/>
      </rPr>
      <t>5-7</t>
    </r>
    <r>
      <rPr>
        <sz val="12"/>
        <rFont val="黑体"/>
        <charset val="134"/>
      </rPr>
      <t>）</t>
    </r>
  </si>
  <si>
    <t>发生日期填写基准日前贷方最后一笔发生额的日期；备注中应注明计提依据(如：工效挂钩批准额度／年***万元)及基准日应付工资账面余额的滚存期间。</t>
  </si>
  <si>
    <r>
      <rPr>
        <sz val="12"/>
        <rFont val="Times New Roman"/>
        <charset val="134"/>
      </rPr>
      <t>(6)</t>
    </r>
    <r>
      <rPr>
        <sz val="12"/>
        <rFont val="黑体"/>
        <charset val="134"/>
      </rPr>
      <t>应交税费（表</t>
    </r>
    <r>
      <rPr>
        <sz val="12"/>
        <rFont val="Times New Roman"/>
        <charset val="134"/>
      </rPr>
      <t>5-8</t>
    </r>
    <r>
      <rPr>
        <sz val="12"/>
        <rFont val="黑体"/>
        <charset val="134"/>
      </rPr>
      <t>）</t>
    </r>
  </si>
  <si>
    <t>征税机关指被评估单位的专管税务机关，应填写全称；发生日期填写贷方最后一笔发生额的日期；税种指增值税、消费税、城建税等；备注中应注明税款所属期间。</t>
  </si>
  <si>
    <r>
      <rPr>
        <sz val="12"/>
        <rFont val="Times New Roman"/>
        <charset val="134"/>
      </rPr>
      <t>(7)</t>
    </r>
    <r>
      <rPr>
        <sz val="12"/>
        <rFont val="黑体"/>
        <charset val="134"/>
      </rPr>
      <t>应付利息、应付股利（表</t>
    </r>
    <r>
      <rPr>
        <sz val="12"/>
        <rFont val="Times New Roman"/>
        <charset val="134"/>
      </rPr>
      <t>5-9</t>
    </r>
    <r>
      <rPr>
        <sz val="12"/>
        <rFont val="黑体"/>
        <charset val="134"/>
      </rPr>
      <t>、表</t>
    </r>
    <r>
      <rPr>
        <sz val="12"/>
        <rFont val="Times New Roman"/>
        <charset val="134"/>
      </rPr>
      <t>5</t>
    </r>
    <r>
      <rPr>
        <sz val="12"/>
        <rFont val="黑体"/>
        <charset val="134"/>
      </rPr>
      <t>－10）</t>
    </r>
  </si>
  <si>
    <t>参照应收利息、应收股利</t>
  </si>
  <si>
    <r>
      <rPr>
        <sz val="12"/>
        <rFont val="Times New Roman"/>
        <charset val="134"/>
      </rPr>
      <t>(8)</t>
    </r>
    <r>
      <rPr>
        <sz val="12"/>
        <rFont val="黑体"/>
        <charset val="134"/>
      </rPr>
      <t>其他应付款（表</t>
    </r>
    <r>
      <rPr>
        <sz val="12"/>
        <rFont val="Times New Roman"/>
        <charset val="134"/>
      </rPr>
      <t>5-11</t>
    </r>
    <r>
      <rPr>
        <sz val="12"/>
        <rFont val="黑体"/>
        <charset val="134"/>
      </rPr>
      <t>）</t>
    </r>
  </si>
  <si>
    <t>参照应付账款</t>
  </si>
  <si>
    <r>
      <rPr>
        <sz val="12"/>
        <rFont val="Times New Roman"/>
        <charset val="134"/>
      </rPr>
      <t>(9)</t>
    </r>
    <r>
      <rPr>
        <sz val="12"/>
        <rFont val="黑体"/>
        <charset val="134"/>
      </rPr>
      <t>一年内到期的非流动负债（表</t>
    </r>
    <r>
      <rPr>
        <sz val="12"/>
        <rFont val="Times New Roman"/>
        <charset val="134"/>
      </rPr>
      <t>5-12</t>
    </r>
    <r>
      <rPr>
        <sz val="12"/>
        <rFont val="黑体"/>
        <charset val="134"/>
      </rPr>
      <t>）</t>
    </r>
  </si>
  <si>
    <t>参照长期借款</t>
  </si>
  <si>
    <r>
      <rPr>
        <sz val="12"/>
        <rFont val="Times New Roman"/>
        <charset val="134"/>
      </rPr>
      <t>(10)</t>
    </r>
    <r>
      <rPr>
        <sz val="12"/>
        <rFont val="黑体"/>
        <charset val="134"/>
      </rPr>
      <t>其他流动负债（表</t>
    </r>
    <r>
      <rPr>
        <sz val="12"/>
        <rFont val="Times New Roman"/>
        <charset val="134"/>
      </rPr>
      <t>5-13</t>
    </r>
    <r>
      <rPr>
        <sz val="12"/>
        <rFont val="黑体"/>
        <charset val="134"/>
      </rPr>
      <t>）</t>
    </r>
  </si>
  <si>
    <r>
      <rPr>
        <sz val="12"/>
        <rFont val="Times New Roman"/>
        <charset val="134"/>
      </rPr>
      <t>(11)</t>
    </r>
    <r>
      <rPr>
        <sz val="12"/>
        <rFont val="黑体"/>
        <charset val="134"/>
      </rPr>
      <t>应付债券（表</t>
    </r>
    <r>
      <rPr>
        <sz val="12"/>
        <rFont val="Times New Roman"/>
        <charset val="134"/>
      </rPr>
      <t>6-2</t>
    </r>
    <r>
      <rPr>
        <sz val="12"/>
        <rFont val="黑体"/>
        <charset val="134"/>
      </rPr>
      <t>）</t>
    </r>
  </si>
  <si>
    <r>
      <rPr>
        <sz val="14"/>
        <rFont val="仿宋_GB2312"/>
        <charset val="134"/>
      </rPr>
      <t>参照</t>
    </r>
    <r>
      <rPr>
        <sz val="14"/>
        <rFont val="仿宋_GB2312"/>
        <charset val="134"/>
      </rPr>
      <t>债券投资</t>
    </r>
  </si>
  <si>
    <r>
      <rPr>
        <sz val="12"/>
        <rFont val="Times New Roman"/>
        <charset val="134"/>
      </rPr>
      <t>(12)</t>
    </r>
    <r>
      <rPr>
        <sz val="12"/>
        <rFont val="黑体"/>
        <charset val="134"/>
      </rPr>
      <t>递延所得税负债（表</t>
    </r>
    <r>
      <rPr>
        <sz val="12"/>
        <rFont val="Times New Roman"/>
        <charset val="134"/>
      </rPr>
      <t>6-6</t>
    </r>
    <r>
      <rPr>
        <sz val="12"/>
        <rFont val="黑体"/>
        <charset val="134"/>
      </rPr>
      <t>）</t>
    </r>
  </si>
  <si>
    <r>
      <rPr>
        <sz val="12"/>
        <rFont val="Times New Roman"/>
        <charset val="134"/>
      </rPr>
      <t>(13)</t>
    </r>
    <r>
      <rPr>
        <sz val="12"/>
        <rFont val="黑体"/>
        <charset val="134"/>
      </rPr>
      <t>其他非流动负债（表</t>
    </r>
    <r>
      <rPr>
        <sz val="12"/>
        <rFont val="Times New Roman"/>
        <charset val="134"/>
      </rPr>
      <t>6-7</t>
    </r>
    <r>
      <rPr>
        <sz val="12"/>
        <rFont val="黑体"/>
        <charset val="134"/>
      </rPr>
      <t>）</t>
    </r>
  </si>
  <si>
    <t>返回索引页</t>
  </si>
  <si>
    <r>
      <rPr>
        <sz val="9"/>
        <rFont val="Arial"/>
        <charset val="134"/>
      </rPr>
      <t>资产</t>
    </r>
  </si>
  <si>
    <t>基准日未审数</t>
  </si>
  <si>
    <t>基准日审定数</t>
  </si>
  <si>
    <r>
      <rPr>
        <sz val="9"/>
        <rFont val="宋体"/>
        <charset val="134"/>
      </rPr>
      <t>负债和所有者权益</t>
    </r>
    <r>
      <rPr>
        <sz val="9"/>
        <rFont val="Times New Roman"/>
        <charset val="134"/>
      </rPr>
      <t xml:space="preserve"> </t>
    </r>
  </si>
  <si>
    <r>
      <rPr>
        <b/>
        <sz val="9"/>
        <rFont val="Arial"/>
        <charset val="134"/>
      </rPr>
      <t>流动资产：</t>
    </r>
  </si>
  <si>
    <r>
      <rPr>
        <b/>
        <sz val="9"/>
        <rFont val="Arial"/>
        <charset val="134"/>
      </rPr>
      <t>流动负债：</t>
    </r>
  </si>
  <si>
    <r>
      <rPr>
        <sz val="9"/>
        <rFont val="Arial"/>
        <charset val="134"/>
      </rPr>
      <t>短期借款</t>
    </r>
  </si>
  <si>
    <r>
      <rPr>
        <sz val="9"/>
        <rFont val="Arial"/>
        <charset val="134"/>
      </rPr>
      <t>交易性金融负债</t>
    </r>
  </si>
  <si>
    <r>
      <rPr>
        <sz val="9"/>
        <rFont val="Arial"/>
        <charset val="134"/>
      </rPr>
      <t>应付票据</t>
    </r>
  </si>
  <si>
    <r>
      <rPr>
        <sz val="9"/>
        <rFont val="Arial"/>
        <charset val="134"/>
      </rPr>
      <t>应付账款</t>
    </r>
  </si>
  <si>
    <r>
      <rPr>
        <sz val="9"/>
        <rFont val="Arial"/>
        <charset val="134"/>
      </rPr>
      <t>预收款项</t>
    </r>
  </si>
  <si>
    <r>
      <rPr>
        <sz val="9"/>
        <rFont val="Arial"/>
        <charset val="134"/>
      </rPr>
      <t>应付职工薪酬</t>
    </r>
  </si>
  <si>
    <r>
      <rPr>
        <sz val="9"/>
        <rFont val="Arial"/>
        <charset val="134"/>
      </rPr>
      <t>应交税费</t>
    </r>
  </si>
  <si>
    <r>
      <rPr>
        <sz val="9"/>
        <rFont val="Arial"/>
        <charset val="134"/>
      </rPr>
      <t>其他应付款</t>
    </r>
  </si>
  <si>
    <r>
      <rPr>
        <sz val="9"/>
        <rFont val="Arial"/>
        <charset val="134"/>
      </rPr>
      <t>一年内到期的非流动负债</t>
    </r>
  </si>
  <si>
    <r>
      <rPr>
        <sz val="9"/>
        <rFont val="Arial"/>
        <charset val="134"/>
      </rPr>
      <t>其他流动负债</t>
    </r>
  </si>
  <si>
    <t>流动资产合计</t>
  </si>
  <si>
    <r>
      <rPr>
        <b/>
        <sz val="9"/>
        <rFont val="Arial"/>
        <charset val="134"/>
      </rPr>
      <t>流动负债合计</t>
    </r>
  </si>
  <si>
    <t>非流动资产：</t>
  </si>
  <si>
    <r>
      <rPr>
        <b/>
        <sz val="9"/>
        <rFont val="Arial"/>
        <charset val="134"/>
      </rPr>
      <t>非流动负债：</t>
    </r>
  </si>
  <si>
    <r>
      <rPr>
        <sz val="9"/>
        <rFont val="Arial"/>
        <charset val="134"/>
      </rPr>
      <t>长期借款</t>
    </r>
  </si>
  <si>
    <r>
      <rPr>
        <sz val="9"/>
        <rFont val="Arial"/>
        <charset val="134"/>
      </rPr>
      <t>应付债券</t>
    </r>
  </si>
  <si>
    <r>
      <rPr>
        <sz val="9"/>
        <rFont val="Arial"/>
        <charset val="134"/>
      </rPr>
      <t>长期应付款</t>
    </r>
  </si>
  <si>
    <r>
      <rPr>
        <sz val="9"/>
        <rFont val="Arial"/>
        <charset val="134"/>
      </rPr>
      <t>预计负债</t>
    </r>
  </si>
  <si>
    <t>投资性房地产</t>
  </si>
  <si>
    <r>
      <rPr>
        <sz val="9"/>
        <rFont val="Arial"/>
        <charset val="134"/>
      </rPr>
      <t>递延所得税负债</t>
    </r>
  </si>
  <si>
    <r>
      <rPr>
        <sz val="9"/>
        <rFont val="Arial"/>
        <charset val="134"/>
      </rPr>
      <t>其他非流动负债</t>
    </r>
  </si>
  <si>
    <r>
      <rPr>
        <b/>
        <sz val="9"/>
        <rFont val="Arial"/>
        <charset val="134"/>
      </rPr>
      <t>非流动负债合计</t>
    </r>
  </si>
  <si>
    <r>
      <rPr>
        <b/>
        <sz val="9"/>
        <rFont val="Arial"/>
        <charset val="134"/>
      </rPr>
      <t>负债合计</t>
    </r>
  </si>
  <si>
    <t>所有者权益：</t>
  </si>
  <si>
    <r>
      <rPr>
        <sz val="9"/>
        <rFont val="Arial"/>
        <charset val="134"/>
      </rPr>
      <t>实收资本（或股本）</t>
    </r>
  </si>
  <si>
    <r>
      <rPr>
        <sz val="9"/>
        <rFont val="Arial"/>
        <charset val="134"/>
      </rPr>
      <t>资本公积</t>
    </r>
  </si>
  <si>
    <r>
      <rPr>
        <sz val="9"/>
        <rFont val="Arial"/>
        <charset val="134"/>
      </rPr>
      <t>减：库存股</t>
    </r>
  </si>
  <si>
    <r>
      <rPr>
        <sz val="9"/>
        <rFont val="Arial"/>
        <charset val="134"/>
      </rPr>
      <t>专项储备</t>
    </r>
  </si>
  <si>
    <r>
      <rPr>
        <sz val="9"/>
        <rFont val="Arial"/>
        <charset val="134"/>
      </rPr>
      <t>盈余公积</t>
    </r>
  </si>
  <si>
    <r>
      <rPr>
        <sz val="9"/>
        <rFont val="Arial"/>
        <charset val="134"/>
      </rPr>
      <t>未分配利润</t>
    </r>
  </si>
  <si>
    <r>
      <rPr>
        <sz val="9"/>
        <rFont val="Arial"/>
        <charset val="134"/>
      </rPr>
      <t>外币报表折算差额</t>
    </r>
  </si>
  <si>
    <t>非流动资产合计</t>
  </si>
  <si>
    <r>
      <rPr>
        <b/>
        <sz val="9"/>
        <rFont val="宋体"/>
        <charset val="134"/>
      </rPr>
      <t>所有者权益</t>
    </r>
    <r>
      <rPr>
        <b/>
        <sz val="9"/>
        <rFont val="宋体"/>
        <charset val="134"/>
      </rPr>
      <t>合计</t>
    </r>
  </si>
  <si>
    <t>资产总计</t>
  </si>
  <si>
    <r>
      <rPr>
        <b/>
        <sz val="9"/>
        <rFont val="宋体"/>
        <charset val="134"/>
      </rPr>
      <t>负债和所有者权益</t>
    </r>
    <r>
      <rPr>
        <b/>
        <sz val="9"/>
        <rFont val="宋体"/>
        <charset val="134"/>
      </rPr>
      <t>总计</t>
    </r>
  </si>
  <si>
    <r>
      <rPr>
        <b/>
        <sz val="10"/>
        <color indexed="12"/>
        <rFont val="宋体"/>
        <charset val="134"/>
      </rPr>
      <t>返回索引目录</t>
    </r>
  </si>
  <si>
    <r>
      <rPr>
        <sz val="18"/>
        <rFont val="黑体"/>
        <charset val="134"/>
      </rPr>
      <t>资产评估结果分类汇总表</t>
    </r>
  </si>
  <si>
    <r>
      <rPr>
        <sz val="10"/>
        <rFont val="Times New Roman"/>
        <charset val="134"/>
      </rPr>
      <t xml:space="preserve">    </t>
    </r>
    <r>
      <rPr>
        <sz val="10"/>
        <rFont val="宋体"/>
        <charset val="134"/>
      </rPr>
      <t>表</t>
    </r>
    <r>
      <rPr>
        <sz val="10"/>
        <rFont val="Times New Roman"/>
        <charset val="134"/>
      </rPr>
      <t>2</t>
    </r>
  </si>
  <si>
    <r>
      <rPr>
        <sz val="10"/>
        <rFont val="宋体"/>
        <charset val="134"/>
      </rPr>
      <t>序号</t>
    </r>
  </si>
  <si>
    <r>
      <rPr>
        <sz val="10"/>
        <color indexed="8"/>
        <rFont val="宋体"/>
        <charset val="134"/>
      </rPr>
      <t>科目名称</t>
    </r>
  </si>
  <si>
    <t>审定前账面价值</t>
  </si>
  <si>
    <t>账面价值</t>
  </si>
  <si>
    <r>
      <rPr>
        <sz val="10"/>
        <rFont val="宋体"/>
        <charset val="134"/>
      </rPr>
      <t>评估价值</t>
    </r>
  </si>
  <si>
    <r>
      <rPr>
        <sz val="10"/>
        <rFont val="宋体"/>
        <charset val="134"/>
      </rPr>
      <t>增减值</t>
    </r>
  </si>
  <si>
    <r>
      <rPr>
        <sz val="10"/>
        <rFont val="宋体"/>
        <charset val="134"/>
      </rPr>
      <t>增值率</t>
    </r>
    <r>
      <rPr>
        <sz val="10"/>
        <rFont val="Times New Roman"/>
        <charset val="134"/>
      </rPr>
      <t>%</t>
    </r>
  </si>
  <si>
    <t>资产负债表校核列</t>
  </si>
  <si>
    <t>资产负债表数</t>
  </si>
  <si>
    <r>
      <rPr>
        <b/>
        <sz val="10"/>
        <color indexed="8"/>
        <rFont val="宋体"/>
        <charset val="134"/>
      </rPr>
      <t>一、流动资产合计</t>
    </r>
  </si>
  <si>
    <r>
      <rPr>
        <sz val="10"/>
        <rFont val="宋体"/>
        <charset val="134"/>
      </rPr>
      <t>货币资金</t>
    </r>
  </si>
  <si>
    <r>
      <rPr>
        <sz val="10"/>
        <rFont val="宋体"/>
        <charset val="134"/>
      </rPr>
      <t>交易性金融资产</t>
    </r>
  </si>
  <si>
    <r>
      <rPr>
        <sz val="10"/>
        <rFont val="宋体"/>
        <charset val="134"/>
      </rPr>
      <t>应收票据</t>
    </r>
  </si>
  <si>
    <r>
      <rPr>
        <sz val="10"/>
        <rFont val="宋体"/>
        <charset val="134"/>
      </rPr>
      <t>应收账款合计</t>
    </r>
  </si>
  <si>
    <r>
      <rPr>
        <sz val="10"/>
        <rFont val="Times New Roman"/>
        <charset val="134"/>
      </rPr>
      <t xml:space="preserve">   </t>
    </r>
    <r>
      <rPr>
        <sz val="10"/>
        <rFont val="宋体"/>
        <charset val="134"/>
      </rPr>
      <t>减：坏帐准备</t>
    </r>
  </si>
  <si>
    <r>
      <rPr>
        <sz val="10"/>
        <rFont val="宋体"/>
        <charset val="134"/>
      </rPr>
      <t>应收帐款净额</t>
    </r>
  </si>
  <si>
    <r>
      <rPr>
        <sz val="10"/>
        <rFont val="宋体"/>
        <charset val="134"/>
      </rPr>
      <t>其他应收款合计</t>
    </r>
  </si>
  <si>
    <r>
      <rPr>
        <sz val="10"/>
        <rFont val="宋体"/>
        <charset val="134"/>
      </rPr>
      <t>其他应收款净额</t>
    </r>
  </si>
  <si>
    <r>
      <rPr>
        <sz val="10"/>
        <rFont val="宋体"/>
        <charset val="134"/>
      </rPr>
      <t>存货合计</t>
    </r>
  </si>
  <si>
    <r>
      <rPr>
        <sz val="10"/>
        <rFont val="Times New Roman"/>
        <charset val="134"/>
      </rPr>
      <t xml:space="preserve">   </t>
    </r>
    <r>
      <rPr>
        <sz val="10"/>
        <rFont val="宋体"/>
        <charset val="134"/>
      </rPr>
      <t>减：存货跌价准备</t>
    </r>
  </si>
  <si>
    <r>
      <rPr>
        <sz val="10"/>
        <rFont val="宋体"/>
        <charset val="134"/>
      </rPr>
      <t>存货净额</t>
    </r>
  </si>
  <si>
    <r>
      <rPr>
        <sz val="10"/>
        <color indexed="8"/>
        <rFont val="Times New Roman"/>
        <charset val="134"/>
      </rPr>
      <t xml:space="preserve">   </t>
    </r>
    <r>
      <rPr>
        <sz val="10"/>
        <color indexed="8"/>
        <rFont val="宋体"/>
        <charset val="134"/>
      </rPr>
      <t>减：合同资产减值准备</t>
    </r>
  </si>
  <si>
    <t>合同资产净额</t>
  </si>
  <si>
    <r>
      <rPr>
        <sz val="10"/>
        <rFont val="宋体"/>
        <charset val="134"/>
      </rPr>
      <t>一年内到期的非流动资产</t>
    </r>
  </si>
  <si>
    <r>
      <rPr>
        <sz val="10"/>
        <rFont val="宋体"/>
        <charset val="134"/>
      </rPr>
      <t>其他流动资产</t>
    </r>
  </si>
  <si>
    <r>
      <rPr>
        <b/>
        <sz val="10"/>
        <color indexed="8"/>
        <rFont val="宋体"/>
        <charset val="134"/>
      </rPr>
      <t>二、非流动资产合计</t>
    </r>
  </si>
  <si>
    <r>
      <rPr>
        <sz val="10"/>
        <color indexed="8"/>
        <rFont val="宋体"/>
        <charset val="134"/>
      </rPr>
      <t>长期应收款</t>
    </r>
  </si>
  <si>
    <r>
      <rPr>
        <sz val="10"/>
        <color indexed="8"/>
        <rFont val="宋体"/>
        <charset val="134"/>
      </rPr>
      <t>长期股权投资合计</t>
    </r>
  </si>
  <si>
    <r>
      <rPr>
        <sz val="10"/>
        <color indexed="8"/>
        <rFont val="Times New Roman"/>
        <charset val="134"/>
      </rPr>
      <t xml:space="preserve">  </t>
    </r>
    <r>
      <rPr>
        <sz val="10"/>
        <color indexed="8"/>
        <rFont val="宋体"/>
        <charset val="134"/>
      </rPr>
      <t>减：长期股权投资减值准备</t>
    </r>
  </si>
  <si>
    <r>
      <rPr>
        <sz val="10"/>
        <color indexed="8"/>
        <rFont val="宋体"/>
        <charset val="134"/>
      </rPr>
      <t>长期股权投资净额</t>
    </r>
  </si>
  <si>
    <r>
      <rPr>
        <sz val="10"/>
        <color indexed="8"/>
        <rFont val="宋体"/>
        <charset val="134"/>
      </rPr>
      <t>投资性房地产合计</t>
    </r>
  </si>
  <si>
    <r>
      <rPr>
        <sz val="10"/>
        <color indexed="8"/>
        <rFont val="Times New Roman"/>
        <charset val="134"/>
      </rPr>
      <t xml:space="preserve">  </t>
    </r>
    <r>
      <rPr>
        <sz val="10"/>
        <color indexed="8"/>
        <rFont val="宋体"/>
        <charset val="134"/>
      </rPr>
      <t>减：投资性房地产减值准备</t>
    </r>
  </si>
  <si>
    <r>
      <rPr>
        <sz val="10"/>
        <color indexed="8"/>
        <rFont val="宋体"/>
        <charset val="134"/>
      </rPr>
      <t>投资性房地产净额</t>
    </r>
  </si>
  <si>
    <r>
      <rPr>
        <sz val="10"/>
        <color indexed="8"/>
        <rFont val="宋体"/>
        <charset val="134"/>
      </rPr>
      <t>固定资产原值</t>
    </r>
  </si>
  <si>
    <r>
      <rPr>
        <sz val="10"/>
        <color indexed="8"/>
        <rFont val="宋体"/>
        <charset val="134"/>
      </rPr>
      <t>其中：建筑物类</t>
    </r>
  </si>
  <si>
    <r>
      <rPr>
        <sz val="10"/>
        <color indexed="8"/>
        <rFont val="宋体"/>
        <charset val="134"/>
      </rPr>
      <t>设</t>
    </r>
    <r>
      <rPr>
        <sz val="10"/>
        <color indexed="8"/>
        <rFont val="Times New Roman"/>
        <charset val="134"/>
      </rPr>
      <t xml:space="preserve"> </t>
    </r>
    <r>
      <rPr>
        <sz val="10"/>
        <color indexed="8"/>
        <rFont val="宋体"/>
        <charset val="134"/>
      </rPr>
      <t>备</t>
    </r>
    <r>
      <rPr>
        <sz val="10"/>
        <color indexed="8"/>
        <rFont val="Times New Roman"/>
        <charset val="134"/>
      </rPr>
      <t xml:space="preserve"> </t>
    </r>
    <r>
      <rPr>
        <sz val="10"/>
        <color indexed="8"/>
        <rFont val="宋体"/>
        <charset val="134"/>
      </rPr>
      <t>类</t>
    </r>
  </si>
  <si>
    <r>
      <rPr>
        <sz val="10"/>
        <color indexed="8"/>
        <rFont val="宋体"/>
        <charset val="134"/>
      </rPr>
      <t>土</t>
    </r>
    <r>
      <rPr>
        <sz val="10"/>
        <color indexed="8"/>
        <rFont val="Times New Roman"/>
        <charset val="134"/>
      </rPr>
      <t xml:space="preserve"> </t>
    </r>
    <r>
      <rPr>
        <sz val="10"/>
        <color indexed="8"/>
        <rFont val="宋体"/>
        <charset val="134"/>
      </rPr>
      <t>地</t>
    </r>
    <r>
      <rPr>
        <sz val="10"/>
        <color indexed="8"/>
        <rFont val="Times New Roman"/>
        <charset val="134"/>
      </rPr>
      <t xml:space="preserve"> </t>
    </r>
    <r>
      <rPr>
        <sz val="10"/>
        <color indexed="8"/>
        <rFont val="宋体"/>
        <charset val="134"/>
      </rPr>
      <t>类</t>
    </r>
  </si>
  <si>
    <r>
      <rPr>
        <sz val="10"/>
        <color indexed="8"/>
        <rFont val="宋体"/>
        <charset val="134"/>
      </rPr>
      <t>减：累计折旧</t>
    </r>
  </si>
  <si>
    <r>
      <rPr>
        <sz val="10"/>
        <color indexed="8"/>
        <rFont val="宋体"/>
        <charset val="134"/>
      </rPr>
      <t>固定资产净值</t>
    </r>
  </si>
  <si>
    <r>
      <rPr>
        <sz val="10"/>
        <color indexed="8"/>
        <rFont val="宋体"/>
        <charset val="134"/>
      </rPr>
      <t>减：固定资产减值准备</t>
    </r>
  </si>
  <si>
    <r>
      <rPr>
        <sz val="10"/>
        <color indexed="8"/>
        <rFont val="宋体"/>
        <charset val="134"/>
      </rPr>
      <t>固定资产净额</t>
    </r>
  </si>
  <si>
    <r>
      <rPr>
        <sz val="10"/>
        <color indexed="8"/>
        <rFont val="宋体"/>
        <charset val="134"/>
      </rPr>
      <t>在建工程</t>
    </r>
  </si>
  <si>
    <r>
      <rPr>
        <sz val="10"/>
        <color indexed="8"/>
        <rFont val="宋体"/>
        <charset val="134"/>
      </rPr>
      <t>生产性生物资产</t>
    </r>
  </si>
  <si>
    <r>
      <rPr>
        <sz val="10"/>
        <color indexed="8"/>
        <rFont val="宋体"/>
        <charset val="134"/>
      </rPr>
      <t>油气资产合计</t>
    </r>
  </si>
  <si>
    <r>
      <rPr>
        <sz val="10"/>
        <color indexed="8"/>
        <rFont val="Times New Roman"/>
        <charset val="134"/>
      </rPr>
      <t xml:space="preserve">  </t>
    </r>
    <r>
      <rPr>
        <sz val="10"/>
        <color indexed="8"/>
        <rFont val="宋体"/>
        <charset val="134"/>
      </rPr>
      <t>减：油气资产减值准备</t>
    </r>
  </si>
  <si>
    <r>
      <rPr>
        <sz val="10"/>
        <color indexed="8"/>
        <rFont val="宋体"/>
        <charset val="134"/>
      </rPr>
      <t>油气资产净额</t>
    </r>
  </si>
  <si>
    <r>
      <rPr>
        <sz val="10"/>
        <color indexed="8"/>
        <rFont val="宋体"/>
        <charset val="134"/>
      </rPr>
      <t>无形资产合计</t>
    </r>
  </si>
  <si>
    <r>
      <rPr>
        <sz val="10"/>
        <color indexed="8"/>
        <rFont val="宋体"/>
        <charset val="134"/>
      </rPr>
      <t>其中：土地使用权</t>
    </r>
  </si>
  <si>
    <r>
      <rPr>
        <sz val="10"/>
        <color indexed="8"/>
        <rFont val="Times New Roman"/>
        <charset val="134"/>
      </rPr>
      <t xml:space="preserve">  </t>
    </r>
    <r>
      <rPr>
        <sz val="10"/>
        <color indexed="8"/>
        <rFont val="宋体"/>
        <charset val="134"/>
      </rPr>
      <t>减：无形资产减值准备</t>
    </r>
  </si>
  <si>
    <r>
      <rPr>
        <sz val="10"/>
        <color indexed="8"/>
        <rFont val="宋体"/>
        <charset val="134"/>
      </rPr>
      <t>无形资产净额</t>
    </r>
  </si>
  <si>
    <r>
      <rPr>
        <sz val="10"/>
        <color indexed="8"/>
        <rFont val="宋体"/>
        <charset val="134"/>
      </rPr>
      <t>开发支出</t>
    </r>
  </si>
  <si>
    <r>
      <rPr>
        <sz val="10"/>
        <color indexed="8"/>
        <rFont val="宋体"/>
        <charset val="134"/>
      </rPr>
      <t>商誉</t>
    </r>
  </si>
  <si>
    <r>
      <rPr>
        <sz val="10"/>
        <color indexed="8"/>
        <rFont val="宋体"/>
        <charset val="134"/>
      </rPr>
      <t>长期待摊费用</t>
    </r>
  </si>
  <si>
    <r>
      <rPr>
        <sz val="10"/>
        <color indexed="8"/>
        <rFont val="宋体"/>
        <charset val="134"/>
      </rPr>
      <t>递延所得税资产</t>
    </r>
  </si>
  <si>
    <r>
      <rPr>
        <sz val="10"/>
        <color indexed="8"/>
        <rFont val="宋体"/>
        <charset val="134"/>
      </rPr>
      <t>其他非流动资产</t>
    </r>
  </si>
  <si>
    <r>
      <rPr>
        <b/>
        <sz val="10"/>
        <color indexed="8"/>
        <rFont val="宋体"/>
        <charset val="134"/>
      </rPr>
      <t>三、资产总计</t>
    </r>
  </si>
  <si>
    <r>
      <rPr>
        <b/>
        <sz val="10"/>
        <color indexed="8"/>
        <rFont val="宋体"/>
        <charset val="134"/>
      </rPr>
      <t>四、流动负债合计</t>
    </r>
  </si>
  <si>
    <r>
      <rPr>
        <sz val="10"/>
        <rFont val="宋体"/>
        <charset val="134"/>
      </rPr>
      <t>短期借款</t>
    </r>
  </si>
  <si>
    <r>
      <rPr>
        <sz val="10"/>
        <rFont val="宋体"/>
        <charset val="134"/>
      </rPr>
      <t>交易性金融负债</t>
    </r>
  </si>
  <si>
    <r>
      <rPr>
        <sz val="10"/>
        <rFont val="宋体"/>
        <charset val="134"/>
      </rPr>
      <t>应付票据</t>
    </r>
  </si>
  <si>
    <r>
      <rPr>
        <sz val="10"/>
        <rFont val="宋体"/>
        <charset val="134"/>
      </rPr>
      <t>应付账款</t>
    </r>
  </si>
  <si>
    <r>
      <rPr>
        <sz val="10"/>
        <rFont val="宋体"/>
        <charset val="134"/>
      </rPr>
      <t>应付职工薪酬</t>
    </r>
  </si>
  <si>
    <r>
      <rPr>
        <sz val="10"/>
        <rFont val="宋体"/>
        <charset val="134"/>
      </rPr>
      <t>应交税费</t>
    </r>
  </si>
  <si>
    <r>
      <rPr>
        <sz val="10"/>
        <rFont val="宋体"/>
        <charset val="134"/>
      </rPr>
      <t>其他应付款</t>
    </r>
  </si>
  <si>
    <r>
      <rPr>
        <sz val="10"/>
        <rFont val="宋体"/>
        <charset val="134"/>
      </rPr>
      <t>一年内到期的非流动负债</t>
    </r>
  </si>
  <si>
    <r>
      <rPr>
        <sz val="10"/>
        <rFont val="宋体"/>
        <charset val="134"/>
      </rPr>
      <t>其他流动负债</t>
    </r>
  </si>
  <si>
    <r>
      <rPr>
        <b/>
        <sz val="10"/>
        <color indexed="8"/>
        <rFont val="宋体"/>
        <charset val="134"/>
      </rPr>
      <t>五、非流动负债合计</t>
    </r>
  </si>
  <si>
    <r>
      <rPr>
        <sz val="10"/>
        <rFont val="宋体"/>
        <charset val="134"/>
      </rPr>
      <t>长期借款</t>
    </r>
  </si>
  <si>
    <r>
      <rPr>
        <sz val="10"/>
        <rFont val="宋体"/>
        <charset val="134"/>
      </rPr>
      <t>应付债券</t>
    </r>
  </si>
  <si>
    <r>
      <rPr>
        <sz val="10"/>
        <rFont val="宋体"/>
        <charset val="134"/>
      </rPr>
      <t>预计负债</t>
    </r>
  </si>
  <si>
    <r>
      <rPr>
        <sz val="10"/>
        <rFont val="宋体"/>
        <charset val="134"/>
      </rPr>
      <t>递延所得税负债</t>
    </r>
  </si>
  <si>
    <r>
      <rPr>
        <sz val="10"/>
        <rFont val="宋体"/>
        <charset val="134"/>
      </rPr>
      <t>其他非流动负债</t>
    </r>
  </si>
  <si>
    <r>
      <rPr>
        <b/>
        <sz val="10"/>
        <color indexed="8"/>
        <rFont val="宋体"/>
        <charset val="134"/>
      </rPr>
      <t>六、负债总计</t>
    </r>
  </si>
  <si>
    <r>
      <rPr>
        <b/>
        <sz val="10"/>
        <color indexed="8"/>
        <rFont val="宋体"/>
        <charset val="134"/>
      </rPr>
      <t>七、净资产（所有者权益）</t>
    </r>
  </si>
  <si>
    <t>评估机构：永业行土地房地产资产评估有限公司</t>
  </si>
  <si>
    <t>打印边界</t>
  </si>
  <si>
    <t>流动资产评估汇总表</t>
  </si>
  <si>
    <r>
      <rPr>
        <sz val="10"/>
        <rFont val="宋体"/>
        <charset val="134"/>
      </rPr>
      <t>表</t>
    </r>
    <r>
      <rPr>
        <sz val="10"/>
        <rFont val="Times New Roman"/>
        <charset val="134"/>
      </rPr>
      <t>3</t>
    </r>
  </si>
  <si>
    <r>
      <rPr>
        <sz val="10"/>
        <color indexed="8"/>
        <rFont val="宋体"/>
        <charset val="134"/>
      </rPr>
      <t>编号</t>
    </r>
  </si>
  <si>
    <r>
      <rPr>
        <sz val="10"/>
        <color indexed="8"/>
        <rFont val="宋体"/>
        <charset val="134"/>
      </rPr>
      <t>账面价值</t>
    </r>
  </si>
  <si>
    <r>
      <rPr>
        <sz val="10"/>
        <color indexed="8"/>
        <rFont val="宋体"/>
        <charset val="134"/>
      </rPr>
      <t>评估价值</t>
    </r>
  </si>
  <si>
    <r>
      <rPr>
        <sz val="10"/>
        <color indexed="8"/>
        <rFont val="宋体"/>
        <charset val="134"/>
      </rPr>
      <t>增减值</t>
    </r>
  </si>
  <si>
    <r>
      <rPr>
        <sz val="10"/>
        <color indexed="8"/>
        <rFont val="宋体"/>
        <charset val="134"/>
      </rPr>
      <t>增值率</t>
    </r>
    <r>
      <rPr>
        <sz val="10"/>
        <rFont val="Times New Roman"/>
        <charset val="134"/>
      </rPr>
      <t>%</t>
    </r>
  </si>
  <si>
    <t>3-1</t>
  </si>
  <si>
    <t>3-2</t>
  </si>
  <si>
    <t>3-3</t>
  </si>
  <si>
    <t>3-4</t>
  </si>
  <si>
    <t>3-5</t>
  </si>
  <si>
    <t>3-6</t>
  </si>
  <si>
    <t>3-7</t>
  </si>
  <si>
    <t>3-8</t>
  </si>
  <si>
    <t>3-9</t>
  </si>
  <si>
    <t>3-10</t>
  </si>
  <si>
    <t>3-11</t>
  </si>
  <si>
    <t>3-12</t>
  </si>
  <si>
    <t>3-13</t>
  </si>
  <si>
    <r>
      <rPr>
        <sz val="10"/>
        <color indexed="8"/>
        <rFont val="宋体"/>
        <charset val="134"/>
      </rPr>
      <t>流动资产合计</t>
    </r>
  </si>
  <si>
    <t>货币资金评估汇总表</t>
  </si>
  <si>
    <r>
      <rPr>
        <sz val="10"/>
        <rFont val="宋体"/>
        <charset val="134"/>
      </rPr>
      <t>表</t>
    </r>
    <r>
      <rPr>
        <sz val="10"/>
        <rFont val="Times New Roman"/>
        <charset val="134"/>
      </rPr>
      <t>3-1</t>
    </r>
  </si>
  <si>
    <r>
      <rPr>
        <sz val="10"/>
        <rFont val="宋体"/>
        <charset val="134"/>
      </rPr>
      <t>编号</t>
    </r>
  </si>
  <si>
    <r>
      <rPr>
        <sz val="10"/>
        <rFont val="宋体"/>
        <charset val="134"/>
      </rPr>
      <t>科目名称</t>
    </r>
  </si>
  <si>
    <r>
      <rPr>
        <sz val="10"/>
        <rFont val="宋体"/>
        <charset val="134"/>
      </rPr>
      <t>账面价值</t>
    </r>
  </si>
  <si>
    <r>
      <rPr>
        <sz val="10"/>
        <rFont val="宋体"/>
        <charset val="134"/>
      </rPr>
      <t>备注</t>
    </r>
  </si>
  <si>
    <t>3-1-1</t>
  </si>
  <si>
    <r>
      <rPr>
        <sz val="10"/>
        <rFont val="宋体"/>
        <charset val="134"/>
      </rPr>
      <t>现金</t>
    </r>
  </si>
  <si>
    <t>3-1-2</t>
  </si>
  <si>
    <r>
      <rPr>
        <sz val="10"/>
        <rFont val="宋体"/>
        <charset val="134"/>
      </rPr>
      <t>银行存款</t>
    </r>
  </si>
  <si>
    <t>3-1-3</t>
  </si>
  <si>
    <r>
      <rPr>
        <sz val="10"/>
        <rFont val="宋体"/>
        <charset val="134"/>
      </rPr>
      <t>其他货币资金</t>
    </r>
  </si>
  <si>
    <t xml:space="preserve">   </t>
  </si>
  <si>
    <t>合计</t>
  </si>
  <si>
    <t>货币资金—现金评估明细表</t>
  </si>
  <si>
    <r>
      <rPr>
        <sz val="10"/>
        <rFont val="Times New Roman"/>
        <charset val="134"/>
      </rPr>
      <t xml:space="preserve">                                                              </t>
    </r>
    <r>
      <rPr>
        <sz val="10"/>
        <rFont val="宋体"/>
        <charset val="134"/>
      </rPr>
      <t>表</t>
    </r>
    <r>
      <rPr>
        <sz val="10"/>
        <rFont val="Times New Roman"/>
        <charset val="134"/>
      </rPr>
      <t>3-1-1</t>
    </r>
  </si>
  <si>
    <r>
      <rPr>
        <sz val="10"/>
        <rFont val="宋体"/>
        <charset val="134"/>
      </rPr>
      <t>存放部门（单位</t>
    </r>
    <r>
      <rPr>
        <sz val="10"/>
        <rFont val="Times New Roman"/>
        <charset val="134"/>
      </rPr>
      <t>)</t>
    </r>
  </si>
  <si>
    <r>
      <rPr>
        <sz val="10"/>
        <rFont val="宋体"/>
        <charset val="134"/>
      </rPr>
      <t>币种</t>
    </r>
  </si>
  <si>
    <r>
      <rPr>
        <sz val="10"/>
        <rFont val="宋体"/>
        <charset val="134"/>
      </rPr>
      <t>外币账面金额</t>
    </r>
  </si>
  <si>
    <r>
      <rPr>
        <sz val="10"/>
        <rFont val="宋体"/>
        <charset val="134"/>
      </rPr>
      <t>评估基准日汇率</t>
    </r>
  </si>
  <si>
    <t>唯一标识列</t>
  </si>
  <si>
    <t>A1</t>
  </si>
  <si>
    <t>A2</t>
  </si>
  <si>
    <t>A3</t>
  </si>
  <si>
    <t>A4</t>
  </si>
  <si>
    <t>A5</t>
  </si>
  <si>
    <t>A6</t>
  </si>
  <si>
    <t>A7</t>
  </si>
  <si>
    <t>A8</t>
  </si>
  <si>
    <t>A9</t>
  </si>
  <si>
    <t>A10</t>
  </si>
  <si>
    <t>A11</t>
  </si>
  <si>
    <t>A12</t>
  </si>
  <si>
    <t>A13</t>
  </si>
  <si>
    <t>A14</t>
  </si>
  <si>
    <t>A15</t>
  </si>
  <si>
    <t>货币资金—银行存款评估明细表</t>
  </si>
  <si>
    <r>
      <rPr>
        <sz val="10"/>
        <rFont val="宋体"/>
        <charset val="134"/>
      </rPr>
      <t>表</t>
    </r>
    <r>
      <rPr>
        <sz val="10"/>
        <rFont val="Times New Roman"/>
        <charset val="134"/>
      </rPr>
      <t>3-1-2</t>
    </r>
  </si>
  <si>
    <r>
      <rPr>
        <sz val="10"/>
        <rFont val="宋体"/>
        <charset val="134"/>
      </rPr>
      <t>开户银行</t>
    </r>
  </si>
  <si>
    <r>
      <rPr>
        <sz val="10"/>
        <rFont val="宋体"/>
        <charset val="134"/>
      </rPr>
      <t>账号</t>
    </r>
  </si>
  <si>
    <t>A16</t>
  </si>
  <si>
    <t>A17</t>
  </si>
  <si>
    <t>A18</t>
  </si>
  <si>
    <t>A19</t>
  </si>
  <si>
    <t>A20</t>
  </si>
  <si>
    <t>货币资金—其他货币资金评估明细表</t>
  </si>
  <si>
    <r>
      <rPr>
        <sz val="10"/>
        <rFont val="宋体"/>
        <charset val="134"/>
      </rPr>
      <t>表</t>
    </r>
    <r>
      <rPr>
        <sz val="10"/>
        <rFont val="Times New Roman"/>
        <charset val="134"/>
      </rPr>
      <t>3-1-3</t>
    </r>
  </si>
  <si>
    <r>
      <rPr>
        <sz val="10"/>
        <rFont val="宋体"/>
        <charset val="134"/>
      </rPr>
      <t>名称及内容</t>
    </r>
  </si>
  <si>
    <r>
      <rPr>
        <sz val="10"/>
        <rFont val="宋体"/>
        <charset val="134"/>
      </rPr>
      <t>用途</t>
    </r>
  </si>
  <si>
    <t>交易性金融资产评估汇总表</t>
  </si>
  <si>
    <r>
      <rPr>
        <sz val="10"/>
        <rFont val="宋体"/>
        <charset val="134"/>
      </rPr>
      <t>表</t>
    </r>
    <r>
      <rPr>
        <sz val="10"/>
        <rFont val="Times New Roman"/>
        <charset val="134"/>
      </rPr>
      <t>3-2</t>
    </r>
  </si>
  <si>
    <t>3-2-1</t>
  </si>
  <si>
    <r>
      <rPr>
        <sz val="10"/>
        <rFont val="宋体"/>
        <charset val="134"/>
      </rPr>
      <t>交易性金融资产</t>
    </r>
    <r>
      <rPr>
        <sz val="10"/>
        <rFont val="Times New Roman"/>
        <charset val="134"/>
      </rPr>
      <t>-</t>
    </r>
    <r>
      <rPr>
        <sz val="10"/>
        <rFont val="宋体"/>
        <charset val="134"/>
      </rPr>
      <t>股票投资</t>
    </r>
  </si>
  <si>
    <t>3-2-2</t>
  </si>
  <si>
    <r>
      <rPr>
        <sz val="10"/>
        <rFont val="宋体"/>
        <charset val="134"/>
      </rPr>
      <t>交易性金融资产</t>
    </r>
    <r>
      <rPr>
        <sz val="10"/>
        <rFont val="Times New Roman"/>
        <charset val="134"/>
      </rPr>
      <t>-</t>
    </r>
    <r>
      <rPr>
        <sz val="10"/>
        <rFont val="宋体"/>
        <charset val="134"/>
      </rPr>
      <t>债券投资</t>
    </r>
  </si>
  <si>
    <t>3-2-3</t>
  </si>
  <si>
    <r>
      <rPr>
        <sz val="10"/>
        <rFont val="宋体"/>
        <charset val="134"/>
      </rPr>
      <t>交易性金融资产</t>
    </r>
    <r>
      <rPr>
        <sz val="10"/>
        <rFont val="Times New Roman"/>
        <charset val="134"/>
      </rPr>
      <t>-</t>
    </r>
    <r>
      <rPr>
        <sz val="10"/>
        <rFont val="宋体"/>
        <charset val="134"/>
      </rPr>
      <t>基金投资</t>
    </r>
  </si>
  <si>
    <t>交易性金融资产—股票投资评估明细表</t>
  </si>
  <si>
    <r>
      <rPr>
        <sz val="10"/>
        <rFont val="宋体"/>
        <charset val="134"/>
      </rPr>
      <t>表</t>
    </r>
    <r>
      <rPr>
        <sz val="10"/>
        <rFont val="Times New Roman"/>
        <charset val="134"/>
      </rPr>
      <t>3-2-1</t>
    </r>
  </si>
  <si>
    <r>
      <rPr>
        <sz val="10"/>
        <rFont val="宋体"/>
        <charset val="134"/>
      </rPr>
      <t>被投资单位名称</t>
    </r>
  </si>
  <si>
    <r>
      <rPr>
        <sz val="10"/>
        <rFont val="宋体"/>
        <charset val="134"/>
      </rPr>
      <t>股票名称</t>
    </r>
  </si>
  <si>
    <r>
      <rPr>
        <sz val="10"/>
        <rFont val="宋体"/>
        <charset val="134"/>
      </rPr>
      <t>股票代码</t>
    </r>
  </si>
  <si>
    <r>
      <rPr>
        <sz val="10"/>
        <rFont val="宋体"/>
        <charset val="134"/>
      </rPr>
      <t>投资日期</t>
    </r>
  </si>
  <si>
    <r>
      <rPr>
        <sz val="10"/>
        <rFont val="宋体"/>
        <charset val="134"/>
      </rPr>
      <t>持股数量</t>
    </r>
  </si>
  <si>
    <r>
      <rPr>
        <sz val="10"/>
        <rFont val="宋体"/>
        <charset val="134"/>
      </rPr>
      <t>成</t>
    </r>
    <r>
      <rPr>
        <sz val="10"/>
        <rFont val="Times New Roman"/>
        <charset val="134"/>
      </rPr>
      <t xml:space="preserve">  </t>
    </r>
    <r>
      <rPr>
        <sz val="10"/>
        <rFont val="宋体"/>
        <charset val="134"/>
      </rPr>
      <t>本</t>
    </r>
  </si>
  <si>
    <r>
      <rPr>
        <sz val="10"/>
        <rFont val="宋体"/>
        <charset val="134"/>
      </rPr>
      <t>基准日收盘价元</t>
    </r>
    <r>
      <rPr>
        <sz val="10"/>
        <rFont val="Times New Roman"/>
        <charset val="134"/>
      </rPr>
      <t>/</t>
    </r>
    <r>
      <rPr>
        <sz val="10"/>
        <rFont val="宋体"/>
        <charset val="134"/>
      </rPr>
      <t>股</t>
    </r>
  </si>
  <si>
    <t>交易性金融资产—债券投资评估明细表</t>
  </si>
  <si>
    <r>
      <rPr>
        <sz val="10"/>
        <rFont val="宋体"/>
        <charset val="134"/>
      </rPr>
      <t>表</t>
    </r>
    <r>
      <rPr>
        <sz val="10"/>
        <rFont val="Times New Roman"/>
        <charset val="134"/>
      </rPr>
      <t>3-2-2</t>
    </r>
  </si>
  <si>
    <r>
      <rPr>
        <sz val="10"/>
        <rFont val="宋体"/>
        <charset val="134"/>
      </rPr>
      <t>债券名称</t>
    </r>
  </si>
  <si>
    <r>
      <rPr>
        <sz val="10"/>
        <rFont val="宋体"/>
        <charset val="134"/>
      </rPr>
      <t>债券代码</t>
    </r>
  </si>
  <si>
    <r>
      <rPr>
        <sz val="10"/>
        <rFont val="宋体"/>
        <charset val="134"/>
      </rPr>
      <t>发行日期</t>
    </r>
  </si>
  <si>
    <r>
      <rPr>
        <sz val="10"/>
        <rFont val="宋体"/>
        <charset val="134"/>
      </rPr>
      <t>票面利率</t>
    </r>
    <r>
      <rPr>
        <sz val="10"/>
        <rFont val="Times New Roman"/>
        <charset val="134"/>
      </rPr>
      <t>%</t>
    </r>
  </si>
  <si>
    <r>
      <rPr>
        <sz val="10"/>
        <rFont val="宋体"/>
        <charset val="134"/>
      </rPr>
      <t>成本</t>
    </r>
  </si>
  <si>
    <t>交易性金融资产—基金投资评估明细表</t>
  </si>
  <si>
    <r>
      <rPr>
        <sz val="10"/>
        <rFont val="宋体"/>
        <charset val="134"/>
      </rPr>
      <t>表</t>
    </r>
    <r>
      <rPr>
        <sz val="10"/>
        <rFont val="Times New Roman"/>
        <charset val="134"/>
      </rPr>
      <t>3-2-3</t>
    </r>
  </si>
  <si>
    <t>基金发行单位</t>
  </si>
  <si>
    <r>
      <rPr>
        <sz val="10"/>
        <rFont val="宋体"/>
        <charset val="134"/>
      </rPr>
      <t>基金名称</t>
    </r>
  </si>
  <si>
    <r>
      <rPr>
        <sz val="10"/>
        <rFont val="宋体"/>
        <charset val="134"/>
      </rPr>
      <t>基金类型</t>
    </r>
  </si>
  <si>
    <r>
      <rPr>
        <sz val="10"/>
        <rFont val="宋体"/>
        <charset val="134"/>
      </rPr>
      <t>基金代码</t>
    </r>
  </si>
  <si>
    <r>
      <rPr>
        <sz val="10"/>
        <rFont val="宋体"/>
        <charset val="134"/>
      </rPr>
      <t>基准日净值</t>
    </r>
    <r>
      <rPr>
        <sz val="10"/>
        <rFont val="Times New Roman"/>
        <charset val="134"/>
      </rPr>
      <t>/</t>
    </r>
    <r>
      <rPr>
        <sz val="10"/>
        <rFont val="宋体"/>
        <charset val="134"/>
      </rPr>
      <t>份</t>
    </r>
  </si>
  <si>
    <t>衍生金融资产评估明细表</t>
  </si>
  <si>
    <r>
      <rPr>
        <sz val="10"/>
        <rFont val="宋体"/>
        <charset val="134"/>
      </rPr>
      <t>表</t>
    </r>
    <r>
      <rPr>
        <sz val="10"/>
        <rFont val="Times New Roman"/>
        <charset val="134"/>
      </rPr>
      <t>3-3</t>
    </r>
  </si>
  <si>
    <t>被投资单位名称</t>
  </si>
  <si>
    <t>衍生金融资产名称</t>
  </si>
  <si>
    <t>投资日期</t>
  </si>
  <si>
    <t>应收票据评估明细表</t>
  </si>
  <si>
    <r>
      <rPr>
        <sz val="10"/>
        <rFont val="宋体"/>
        <charset val="134"/>
      </rPr>
      <t>表</t>
    </r>
    <r>
      <rPr>
        <sz val="10"/>
        <rFont val="Times New Roman"/>
        <charset val="134"/>
      </rPr>
      <t>3-4</t>
    </r>
  </si>
  <si>
    <r>
      <rPr>
        <sz val="10"/>
        <rFont val="宋体"/>
        <charset val="134"/>
      </rPr>
      <t>户名（结算对象</t>
    </r>
    <r>
      <rPr>
        <sz val="10"/>
        <rFont val="Times New Roman"/>
        <charset val="134"/>
      </rPr>
      <t>)</t>
    </r>
  </si>
  <si>
    <r>
      <rPr>
        <sz val="10"/>
        <rFont val="宋体"/>
        <charset val="134"/>
      </rPr>
      <t>出票日期</t>
    </r>
  </si>
  <si>
    <r>
      <rPr>
        <sz val="10"/>
        <rFont val="宋体"/>
        <charset val="134"/>
      </rPr>
      <t>到期日期</t>
    </r>
  </si>
  <si>
    <t>应收票据合计</t>
  </si>
  <si>
    <t>应收账款评估明细表</t>
  </si>
  <si>
    <r>
      <rPr>
        <sz val="10"/>
        <rFont val="宋体"/>
        <charset val="134"/>
      </rPr>
      <t>表</t>
    </r>
    <r>
      <rPr>
        <sz val="10"/>
        <rFont val="Times New Roman"/>
        <charset val="134"/>
      </rPr>
      <t>3-5</t>
    </r>
  </si>
  <si>
    <r>
      <rPr>
        <sz val="10"/>
        <rFont val="宋体"/>
        <charset val="134"/>
      </rPr>
      <t>欠款单位名称（结算对象</t>
    </r>
    <r>
      <rPr>
        <sz val="10"/>
        <rFont val="Times New Roman"/>
        <charset val="134"/>
      </rPr>
      <t>)</t>
    </r>
  </si>
  <si>
    <r>
      <rPr>
        <sz val="10"/>
        <rFont val="宋体"/>
        <charset val="134"/>
      </rPr>
      <t>业务内容</t>
    </r>
  </si>
  <si>
    <r>
      <rPr>
        <sz val="10"/>
        <rFont val="宋体"/>
        <charset val="134"/>
      </rPr>
      <t>最后一次
变动日期</t>
    </r>
  </si>
  <si>
    <t>账龄（年）</t>
  </si>
  <si>
    <t>账龄</t>
  </si>
  <si>
    <t>审计前坏账准备</t>
  </si>
  <si>
    <t>账面余额</t>
  </si>
  <si>
    <r>
      <rPr>
        <sz val="10"/>
        <rFont val="宋体"/>
        <charset val="134"/>
      </rPr>
      <t>坏账准备</t>
    </r>
  </si>
  <si>
    <r>
      <rPr>
        <sz val="10"/>
        <rFont val="Times New Roman"/>
        <charset val="134"/>
      </rPr>
      <t>1</t>
    </r>
    <r>
      <rPr>
        <sz val="10"/>
        <rFont val="宋体"/>
        <charset val="134"/>
      </rPr>
      <t>年以内</t>
    </r>
  </si>
  <si>
    <r>
      <rPr>
        <sz val="10"/>
        <rFont val="Times New Roman"/>
        <charset val="134"/>
      </rPr>
      <t>1-2</t>
    </r>
    <r>
      <rPr>
        <sz val="10"/>
        <rFont val="宋体"/>
        <charset val="134"/>
      </rPr>
      <t>年</t>
    </r>
  </si>
  <si>
    <r>
      <rPr>
        <sz val="10"/>
        <rFont val="Times New Roman"/>
        <charset val="134"/>
      </rPr>
      <t>2-3</t>
    </r>
    <r>
      <rPr>
        <sz val="10"/>
        <rFont val="宋体"/>
        <charset val="134"/>
      </rPr>
      <t>年</t>
    </r>
  </si>
  <si>
    <r>
      <rPr>
        <sz val="10"/>
        <rFont val="Times New Roman"/>
        <charset val="134"/>
      </rPr>
      <t>3-4</t>
    </r>
    <r>
      <rPr>
        <sz val="10"/>
        <rFont val="宋体"/>
        <charset val="134"/>
      </rPr>
      <t>年</t>
    </r>
  </si>
  <si>
    <r>
      <rPr>
        <sz val="10"/>
        <rFont val="Times New Roman"/>
        <charset val="134"/>
      </rPr>
      <t>4-5</t>
    </r>
    <r>
      <rPr>
        <sz val="10"/>
        <rFont val="宋体"/>
        <charset val="134"/>
      </rPr>
      <t>年</t>
    </r>
  </si>
  <si>
    <r>
      <rPr>
        <sz val="10"/>
        <rFont val="Times New Roman"/>
        <charset val="134"/>
      </rPr>
      <t>5</t>
    </r>
    <r>
      <rPr>
        <sz val="10"/>
        <rFont val="宋体"/>
        <charset val="134"/>
      </rPr>
      <t>年以上</t>
    </r>
  </si>
  <si>
    <t/>
  </si>
  <si>
    <r>
      <rPr>
        <sz val="10"/>
        <color indexed="8"/>
        <rFont val="宋体"/>
        <charset val="134"/>
      </rPr>
      <t>应收账款合计</t>
    </r>
  </si>
  <si>
    <r>
      <rPr>
        <sz val="10"/>
        <color indexed="8"/>
        <rFont val="宋体"/>
        <charset val="134"/>
      </rPr>
      <t>减：坏账准备</t>
    </r>
  </si>
  <si>
    <r>
      <rPr>
        <sz val="10"/>
        <color indexed="8"/>
        <rFont val="宋体"/>
        <charset val="134"/>
      </rPr>
      <t>减：评估风险损失</t>
    </r>
  </si>
  <si>
    <r>
      <rPr>
        <sz val="10"/>
        <rFont val="宋体"/>
        <charset val="134"/>
      </rPr>
      <t>应收账款净额</t>
    </r>
  </si>
  <si>
    <t>应收款项融资评估明细表</t>
  </si>
  <si>
    <r>
      <rPr>
        <sz val="10"/>
        <rFont val="宋体"/>
        <charset val="134"/>
      </rPr>
      <t>表</t>
    </r>
    <r>
      <rPr>
        <sz val="10"/>
        <rFont val="Times New Roman"/>
        <charset val="134"/>
      </rPr>
      <t>3-6</t>
    </r>
  </si>
  <si>
    <t>出票日期</t>
  </si>
  <si>
    <t>到期日期</t>
  </si>
  <si>
    <t>应收款项融资合计</t>
  </si>
  <si>
    <t>预付款项评估明细表</t>
  </si>
  <si>
    <r>
      <rPr>
        <sz val="10"/>
        <rFont val="宋体"/>
        <charset val="134"/>
      </rPr>
      <t>表</t>
    </r>
    <r>
      <rPr>
        <sz val="10"/>
        <rFont val="Times New Roman"/>
        <charset val="134"/>
      </rPr>
      <t>3-7</t>
    </r>
  </si>
  <si>
    <r>
      <rPr>
        <sz val="10"/>
        <rFont val="宋体"/>
        <charset val="134"/>
      </rPr>
      <t>收款单位名称（结算对象</t>
    </r>
    <r>
      <rPr>
        <sz val="10"/>
        <rFont val="Times New Roman"/>
        <charset val="134"/>
      </rPr>
      <t>)</t>
    </r>
  </si>
  <si>
    <r>
      <rPr>
        <sz val="10"/>
        <rFont val="宋体"/>
        <charset val="134"/>
      </rPr>
      <t>发生日期</t>
    </r>
  </si>
  <si>
    <r>
      <rPr>
        <sz val="10"/>
        <rFont val="宋体"/>
        <charset val="134"/>
      </rPr>
      <t>基准日汇率</t>
    </r>
  </si>
  <si>
    <r>
      <rPr>
        <sz val="10"/>
        <rFont val="宋体"/>
        <charset val="134"/>
      </rPr>
      <t>计提减值准备</t>
    </r>
  </si>
  <si>
    <r>
      <rPr>
        <sz val="10"/>
        <color indexed="8"/>
        <rFont val="宋体"/>
        <charset val="134"/>
      </rPr>
      <t>预付款项合计</t>
    </r>
  </si>
  <si>
    <r>
      <rPr>
        <sz val="10"/>
        <color indexed="8"/>
        <rFont val="宋体"/>
        <charset val="134"/>
      </rPr>
      <t>减：预付款项坏账准备</t>
    </r>
  </si>
  <si>
    <t>预付款项净额</t>
  </si>
  <si>
    <t>其他应收款评估明细表</t>
  </si>
  <si>
    <r>
      <rPr>
        <sz val="10"/>
        <rFont val="宋体"/>
        <charset val="134"/>
      </rPr>
      <t>表</t>
    </r>
    <r>
      <rPr>
        <sz val="10"/>
        <rFont val="Times New Roman"/>
        <charset val="134"/>
      </rPr>
      <t>3-8</t>
    </r>
  </si>
  <si>
    <t>最后一次
变动日期</t>
  </si>
  <si>
    <t>A21</t>
  </si>
  <si>
    <r>
      <rPr>
        <sz val="10"/>
        <color indexed="8"/>
        <rFont val="宋体"/>
        <charset val="134"/>
      </rPr>
      <t>其他应收款合计</t>
    </r>
  </si>
  <si>
    <t>存货评估汇总表</t>
  </si>
  <si>
    <r>
      <rPr>
        <sz val="10"/>
        <rFont val="宋体"/>
        <charset val="134"/>
      </rPr>
      <t>表</t>
    </r>
    <r>
      <rPr>
        <sz val="10"/>
        <rFont val="Times New Roman"/>
        <charset val="134"/>
      </rPr>
      <t>3-9</t>
    </r>
  </si>
  <si>
    <t>计提跌价准备金额</t>
  </si>
  <si>
    <t>3-9-1</t>
  </si>
  <si>
    <r>
      <rPr>
        <sz val="10"/>
        <rFont val="宋体"/>
        <charset val="134"/>
      </rPr>
      <t>材料采购（在途物资）</t>
    </r>
  </si>
  <si>
    <t>3-9-2</t>
  </si>
  <si>
    <r>
      <rPr>
        <sz val="10"/>
        <rFont val="宋体"/>
        <charset val="134"/>
      </rPr>
      <t>原材料</t>
    </r>
  </si>
  <si>
    <t>3-9-3</t>
  </si>
  <si>
    <r>
      <rPr>
        <sz val="10"/>
        <rFont val="宋体"/>
        <charset val="134"/>
      </rPr>
      <t>在库周转材料</t>
    </r>
  </si>
  <si>
    <t>3-9-4</t>
  </si>
  <si>
    <r>
      <rPr>
        <sz val="10"/>
        <rFont val="宋体"/>
        <charset val="134"/>
      </rPr>
      <t>委托加工物资</t>
    </r>
  </si>
  <si>
    <t>3-9-5</t>
  </si>
  <si>
    <r>
      <rPr>
        <sz val="10"/>
        <rFont val="宋体"/>
        <charset val="134"/>
      </rPr>
      <t>产成品（库存商品）</t>
    </r>
  </si>
  <si>
    <t>3-9-6</t>
  </si>
  <si>
    <r>
      <rPr>
        <sz val="10"/>
        <rFont val="宋体"/>
        <charset val="134"/>
      </rPr>
      <t>在产品（自制半成品）</t>
    </r>
  </si>
  <si>
    <t>3-9-7</t>
  </si>
  <si>
    <r>
      <rPr>
        <sz val="10"/>
        <rFont val="宋体"/>
        <charset val="134"/>
      </rPr>
      <t>发出商品</t>
    </r>
  </si>
  <si>
    <t>3-9-8</t>
  </si>
  <si>
    <r>
      <rPr>
        <sz val="10"/>
        <rFont val="宋体"/>
        <charset val="134"/>
      </rPr>
      <t>在用周转材料</t>
    </r>
  </si>
  <si>
    <t>3-9-9</t>
  </si>
  <si>
    <t>3-9-10</t>
  </si>
  <si>
    <t>3-9-11</t>
  </si>
  <si>
    <t>3-9-12</t>
  </si>
  <si>
    <r>
      <rPr>
        <sz val="10"/>
        <rFont val="宋体"/>
        <charset val="134"/>
      </rPr>
      <t>减：存货跌价准备</t>
    </r>
  </si>
  <si>
    <t>存货—材料采购（在途物资）评估明细表</t>
  </si>
  <si>
    <r>
      <rPr>
        <sz val="10"/>
        <rFont val="宋体"/>
        <charset val="134"/>
      </rPr>
      <t>表</t>
    </r>
    <r>
      <rPr>
        <sz val="10"/>
        <rFont val="Times New Roman"/>
        <charset val="134"/>
      </rPr>
      <t>3-9-1</t>
    </r>
  </si>
  <si>
    <r>
      <rPr>
        <sz val="10"/>
        <rFont val="宋体"/>
        <charset val="134"/>
      </rPr>
      <t>名称及规格型号</t>
    </r>
  </si>
  <si>
    <r>
      <rPr>
        <sz val="10"/>
        <rFont val="宋体"/>
        <charset val="134"/>
      </rPr>
      <t>计量单位</t>
    </r>
  </si>
  <si>
    <r>
      <rPr>
        <sz val="10"/>
        <rFont val="宋体"/>
        <charset val="134"/>
      </rPr>
      <t>数量</t>
    </r>
    <r>
      <rPr>
        <sz val="10"/>
        <rFont val="Times New Roman"/>
        <charset val="134"/>
      </rPr>
      <t xml:space="preserve"> </t>
    </r>
  </si>
  <si>
    <t>金额</t>
  </si>
  <si>
    <r>
      <rPr>
        <sz val="10"/>
        <rFont val="宋体"/>
        <charset val="134"/>
      </rPr>
      <t>数量</t>
    </r>
  </si>
  <si>
    <r>
      <rPr>
        <sz val="10"/>
        <rFont val="宋体"/>
        <charset val="134"/>
      </rPr>
      <t>单价</t>
    </r>
  </si>
  <si>
    <r>
      <rPr>
        <sz val="10"/>
        <rFont val="宋体"/>
        <charset val="134"/>
      </rPr>
      <t>金额</t>
    </r>
  </si>
  <si>
    <r>
      <rPr>
        <sz val="10"/>
        <rFont val="宋体"/>
        <charset val="134"/>
      </rPr>
      <t>实际数量</t>
    </r>
  </si>
  <si>
    <r>
      <rPr>
        <sz val="10"/>
        <rFont val="宋体"/>
        <charset val="134"/>
      </rPr>
      <t>评估单价</t>
    </r>
  </si>
  <si>
    <r>
      <rPr>
        <sz val="10"/>
        <color indexed="8"/>
        <rFont val="宋体"/>
        <charset val="134"/>
      </rPr>
      <t>材料采购（在途物资）合计</t>
    </r>
  </si>
  <si>
    <r>
      <rPr>
        <sz val="10"/>
        <color indexed="8"/>
        <rFont val="宋体"/>
        <charset val="134"/>
      </rPr>
      <t>减：材料采购（在途物资）跌价准备</t>
    </r>
  </si>
  <si>
    <t>材料采购（在途物资）净额</t>
  </si>
  <si>
    <t>存货—原材料评估明细表</t>
  </si>
  <si>
    <r>
      <rPr>
        <sz val="10"/>
        <rFont val="宋体"/>
        <charset val="134"/>
      </rPr>
      <t>表</t>
    </r>
    <r>
      <rPr>
        <sz val="10"/>
        <rFont val="Times New Roman"/>
        <charset val="134"/>
      </rPr>
      <t>3-9-2</t>
    </r>
  </si>
  <si>
    <r>
      <rPr>
        <sz val="10"/>
        <rFont val="宋体"/>
        <charset val="134"/>
      </rPr>
      <t>存放地点</t>
    </r>
  </si>
  <si>
    <r>
      <rPr>
        <sz val="10"/>
        <rFont val="宋体"/>
        <charset val="134"/>
      </rPr>
      <t>购进年月</t>
    </r>
  </si>
  <si>
    <r>
      <rPr>
        <sz val="10"/>
        <rFont val="宋体"/>
        <charset val="134"/>
      </rPr>
      <t>基准日近期单价</t>
    </r>
  </si>
  <si>
    <t>A22</t>
  </si>
  <si>
    <t>A23</t>
  </si>
  <si>
    <t>A24</t>
  </si>
  <si>
    <t>A25</t>
  </si>
  <si>
    <t>A26</t>
  </si>
  <si>
    <t>A27</t>
  </si>
  <si>
    <r>
      <rPr>
        <sz val="10"/>
        <color indexed="8"/>
        <rFont val="宋体"/>
        <charset val="134"/>
      </rPr>
      <t>原材料合计</t>
    </r>
  </si>
  <si>
    <r>
      <rPr>
        <sz val="10"/>
        <color indexed="8"/>
        <rFont val="宋体"/>
        <charset val="134"/>
      </rPr>
      <t>减：原材料跌价准备</t>
    </r>
  </si>
  <si>
    <t>原材料净额</t>
  </si>
  <si>
    <t>存货—在库周转材料评估明细表</t>
  </si>
  <si>
    <r>
      <rPr>
        <sz val="10"/>
        <rFont val="Times New Roman"/>
        <charset val="134"/>
      </rPr>
      <t xml:space="preserve"> </t>
    </r>
    <r>
      <rPr>
        <sz val="10"/>
        <rFont val="宋体"/>
        <charset val="134"/>
      </rPr>
      <t>表</t>
    </r>
    <r>
      <rPr>
        <sz val="10"/>
        <rFont val="Times New Roman"/>
        <charset val="134"/>
      </rPr>
      <t>3-9-3</t>
    </r>
  </si>
  <si>
    <t>审定前账面金额</t>
  </si>
  <si>
    <r>
      <rPr>
        <sz val="10"/>
        <color indexed="8"/>
        <rFont val="宋体"/>
        <charset val="134"/>
      </rPr>
      <t>在用周转材料合计</t>
    </r>
  </si>
  <si>
    <r>
      <rPr>
        <sz val="10"/>
        <color indexed="8"/>
        <rFont val="宋体"/>
        <charset val="134"/>
      </rPr>
      <t>减：在用周转材料跌价准备</t>
    </r>
  </si>
  <si>
    <t>在用周转材料净额</t>
  </si>
  <si>
    <t>存货—委托加工物资评估明细表</t>
  </si>
  <si>
    <r>
      <rPr>
        <sz val="10"/>
        <rFont val="宋体"/>
        <charset val="134"/>
      </rPr>
      <t>表</t>
    </r>
    <r>
      <rPr>
        <sz val="10"/>
        <rFont val="Times New Roman"/>
        <charset val="134"/>
      </rPr>
      <t>3-9-4</t>
    </r>
  </si>
  <si>
    <r>
      <rPr>
        <sz val="10"/>
        <rFont val="宋体"/>
        <charset val="134"/>
      </rPr>
      <t>加工单位名称</t>
    </r>
  </si>
  <si>
    <t>数量</t>
  </si>
  <si>
    <r>
      <rPr>
        <sz val="10"/>
        <color indexed="8"/>
        <rFont val="宋体"/>
        <charset val="134"/>
      </rPr>
      <t>委托加工物资合计</t>
    </r>
  </si>
  <si>
    <r>
      <rPr>
        <sz val="10"/>
        <color indexed="8"/>
        <rFont val="宋体"/>
        <charset val="134"/>
      </rPr>
      <t>减：委托加工物资跌价准备</t>
    </r>
  </si>
  <si>
    <t>委托加工物资净额</t>
  </si>
  <si>
    <t>名称</t>
  </si>
  <si>
    <r>
      <rPr>
        <sz val="10"/>
        <rFont val="宋体"/>
        <charset val="134"/>
      </rPr>
      <t>产品销售收入</t>
    </r>
  </si>
  <si>
    <r>
      <rPr>
        <sz val="10"/>
        <rFont val="宋体"/>
        <charset val="134"/>
      </rPr>
      <t>产品销售费用</t>
    </r>
  </si>
  <si>
    <r>
      <rPr>
        <sz val="10"/>
        <rFont val="宋体"/>
        <charset val="134"/>
      </rPr>
      <t>销售税金及附加</t>
    </r>
  </si>
  <si>
    <r>
      <rPr>
        <sz val="10"/>
        <rFont val="宋体"/>
        <charset val="134"/>
      </rPr>
      <t>单独计算附加时</t>
    </r>
  </si>
  <si>
    <r>
      <rPr>
        <sz val="10"/>
        <rFont val="宋体"/>
        <charset val="134"/>
      </rPr>
      <t>所得税</t>
    </r>
  </si>
  <si>
    <r>
      <rPr>
        <sz val="10"/>
        <rFont val="宋体"/>
        <charset val="134"/>
      </rPr>
      <t>其他税费</t>
    </r>
  </si>
  <si>
    <r>
      <rPr>
        <sz val="10"/>
        <rFont val="宋体"/>
        <charset val="134"/>
      </rPr>
      <t>利润</t>
    </r>
  </si>
  <si>
    <t>存货—产成品（库存商品、开发产品、农产品）评估明细表</t>
  </si>
  <si>
    <r>
      <rPr>
        <sz val="10"/>
        <rFont val="宋体"/>
        <charset val="134"/>
      </rPr>
      <t>本期</t>
    </r>
  </si>
  <si>
    <r>
      <rPr>
        <sz val="10"/>
        <rFont val="宋体"/>
        <charset val="134"/>
      </rPr>
      <t>上年</t>
    </r>
  </si>
  <si>
    <r>
      <rPr>
        <sz val="10"/>
        <rFont val="宋体"/>
        <charset val="134"/>
      </rPr>
      <t>表</t>
    </r>
    <r>
      <rPr>
        <sz val="10"/>
        <rFont val="Times New Roman"/>
        <charset val="134"/>
      </rPr>
      <t>3-9-5</t>
    </r>
  </si>
  <si>
    <r>
      <rPr>
        <sz val="10"/>
        <rFont val="宋体"/>
        <charset val="134"/>
      </rPr>
      <t>前年</t>
    </r>
  </si>
  <si>
    <r>
      <rPr>
        <sz val="10"/>
        <rFont val="宋体"/>
        <charset val="134"/>
      </rPr>
      <t>占收入比率％</t>
    </r>
  </si>
  <si>
    <r>
      <rPr>
        <sz val="10"/>
        <rFont val="宋体"/>
        <charset val="134"/>
      </rPr>
      <t>名</t>
    </r>
    <r>
      <rPr>
        <sz val="10"/>
        <rFont val="Times New Roman"/>
        <charset val="134"/>
      </rPr>
      <t xml:space="preserve">  </t>
    </r>
    <r>
      <rPr>
        <sz val="10"/>
        <rFont val="宋体"/>
        <charset val="134"/>
      </rPr>
      <t>称</t>
    </r>
  </si>
  <si>
    <r>
      <rPr>
        <sz val="10"/>
        <rFont val="宋体"/>
        <charset val="134"/>
      </rPr>
      <t>规格型号</t>
    </r>
  </si>
  <si>
    <r>
      <rPr>
        <sz val="10"/>
        <rFont val="宋体"/>
        <charset val="134"/>
      </rPr>
      <t>基准日不含增值税销售单价</t>
    </r>
  </si>
  <si>
    <r>
      <rPr>
        <sz val="10"/>
        <rFont val="宋体"/>
        <charset val="134"/>
      </rPr>
      <t>销售状态
畅销</t>
    </r>
    <r>
      <rPr>
        <sz val="10"/>
        <rFont val="Times New Roman"/>
        <charset val="134"/>
      </rPr>
      <t>/</t>
    </r>
    <r>
      <rPr>
        <sz val="10"/>
        <rFont val="宋体"/>
        <charset val="134"/>
      </rPr>
      <t>正常</t>
    </r>
    <r>
      <rPr>
        <sz val="10"/>
        <rFont val="Times New Roman"/>
        <charset val="134"/>
      </rPr>
      <t>/</t>
    </r>
    <r>
      <rPr>
        <sz val="10"/>
        <rFont val="宋体"/>
        <charset val="134"/>
      </rPr>
      <t>滞销</t>
    </r>
  </si>
  <si>
    <t>备注</t>
  </si>
  <si>
    <t>扣除率</t>
  </si>
  <si>
    <t>销售费用率</t>
  </si>
  <si>
    <t>流转税率</t>
  </si>
  <si>
    <t>附加税率</t>
  </si>
  <si>
    <t>所得税率</t>
  </si>
  <si>
    <t>其他税费率</t>
  </si>
  <si>
    <t>利润率</t>
  </si>
  <si>
    <t>畅销</t>
  </si>
  <si>
    <r>
      <rPr>
        <sz val="10"/>
        <rFont val="宋体"/>
        <charset val="134"/>
      </rPr>
      <t>选择参数</t>
    </r>
  </si>
  <si>
    <t>正常</t>
  </si>
  <si>
    <t>滞销</t>
  </si>
  <si>
    <r>
      <rPr>
        <sz val="10"/>
        <color indexed="8"/>
        <rFont val="宋体"/>
        <charset val="134"/>
      </rPr>
      <t>产成品（库存商品）合计</t>
    </r>
  </si>
  <si>
    <r>
      <rPr>
        <sz val="10"/>
        <color indexed="8"/>
        <rFont val="宋体"/>
        <charset val="134"/>
      </rPr>
      <t>减：产成品（库存商品）跌价准备</t>
    </r>
  </si>
  <si>
    <t>产成品（库存商品）净额</t>
  </si>
  <si>
    <t>存货—在产品（自制半成品）评估明细表</t>
  </si>
  <si>
    <r>
      <rPr>
        <sz val="10"/>
        <rFont val="宋体"/>
        <charset val="134"/>
      </rPr>
      <t>表</t>
    </r>
    <r>
      <rPr>
        <sz val="10"/>
        <rFont val="Times New Roman"/>
        <charset val="134"/>
      </rPr>
      <t>3-9-6</t>
    </r>
  </si>
  <si>
    <t>计提准备跌价金额</t>
  </si>
  <si>
    <r>
      <rPr>
        <sz val="10"/>
        <rFont val="宋体"/>
        <charset val="134"/>
      </rPr>
      <t>完工程度</t>
    </r>
    <r>
      <rPr>
        <sz val="10"/>
        <rFont val="Times New Roman"/>
        <charset val="134"/>
      </rPr>
      <t>%</t>
    </r>
  </si>
  <si>
    <r>
      <rPr>
        <sz val="10"/>
        <color indexed="8"/>
        <rFont val="宋体"/>
        <charset val="134"/>
      </rPr>
      <t>在产品（自制半成品）合计</t>
    </r>
  </si>
  <si>
    <r>
      <rPr>
        <sz val="10"/>
        <color indexed="8"/>
        <rFont val="宋体"/>
        <charset val="134"/>
      </rPr>
      <t>减：在产品（自制半成品）跌价准备</t>
    </r>
  </si>
  <si>
    <t>在产品（自制半成品）净额</t>
  </si>
  <si>
    <t>存货—发出商品评估明细表</t>
  </si>
  <si>
    <r>
      <rPr>
        <sz val="10"/>
        <rFont val="宋体"/>
        <charset val="134"/>
      </rPr>
      <t>表</t>
    </r>
    <r>
      <rPr>
        <sz val="10"/>
        <rFont val="Times New Roman"/>
        <charset val="134"/>
      </rPr>
      <t>3-9-7</t>
    </r>
  </si>
  <si>
    <r>
      <rPr>
        <sz val="10"/>
        <rFont val="宋体"/>
        <charset val="134"/>
      </rPr>
      <t>商品名称</t>
    </r>
  </si>
  <si>
    <r>
      <rPr>
        <sz val="10"/>
        <rFont val="宋体"/>
        <charset val="134"/>
      </rPr>
      <t>对方单位名称</t>
    </r>
  </si>
  <si>
    <r>
      <rPr>
        <sz val="10"/>
        <color indexed="8"/>
        <rFont val="宋体"/>
        <charset val="134"/>
      </rPr>
      <t>发出商品合计</t>
    </r>
  </si>
  <si>
    <r>
      <rPr>
        <sz val="10"/>
        <color indexed="8"/>
        <rFont val="宋体"/>
        <charset val="134"/>
      </rPr>
      <t>减：发出商品跌价准备</t>
    </r>
  </si>
  <si>
    <t>发出商品净额</t>
  </si>
  <si>
    <t>存货—在用周转材料评估明细表</t>
  </si>
  <si>
    <r>
      <rPr>
        <sz val="10"/>
        <rFont val="宋体"/>
        <charset val="134"/>
      </rPr>
      <t>表</t>
    </r>
    <r>
      <rPr>
        <sz val="10"/>
        <rFont val="Times New Roman"/>
        <charset val="134"/>
      </rPr>
      <t>3-9-8</t>
    </r>
  </si>
  <si>
    <t>计量单位</t>
  </si>
  <si>
    <r>
      <rPr>
        <sz val="10"/>
        <rFont val="宋体"/>
        <charset val="134"/>
      </rPr>
      <t>启用日期</t>
    </r>
  </si>
  <si>
    <r>
      <rPr>
        <sz val="10"/>
        <rFont val="宋体"/>
        <charset val="134"/>
      </rPr>
      <t>原始入账价值</t>
    </r>
  </si>
  <si>
    <r>
      <rPr>
        <sz val="10"/>
        <rFont val="宋体"/>
        <charset val="134"/>
      </rPr>
      <t>账面价值（摊余价值）</t>
    </r>
  </si>
  <si>
    <r>
      <rPr>
        <sz val="10"/>
        <rFont val="宋体"/>
        <charset val="134"/>
      </rPr>
      <t>评估原价</t>
    </r>
  </si>
  <si>
    <r>
      <rPr>
        <sz val="10"/>
        <rFont val="宋体"/>
        <charset val="134"/>
      </rPr>
      <t>成新率</t>
    </r>
    <r>
      <rPr>
        <sz val="10"/>
        <rFont val="Times New Roman"/>
        <charset val="134"/>
      </rPr>
      <t>%</t>
    </r>
  </si>
  <si>
    <t>存货—开发产品评估明细表</t>
  </si>
  <si>
    <r>
      <rPr>
        <sz val="10"/>
        <rFont val="宋体"/>
        <charset val="134"/>
      </rPr>
      <t>表</t>
    </r>
    <r>
      <rPr>
        <sz val="10"/>
        <rFont val="Times New Roman"/>
        <charset val="134"/>
      </rPr>
      <t>3-9-9</t>
    </r>
  </si>
  <si>
    <r>
      <rPr>
        <sz val="10"/>
        <rFont val="宋体"/>
        <charset val="134"/>
      </rPr>
      <t>项目名称</t>
    </r>
  </si>
  <si>
    <t>土地证号或不动产权证书号</t>
  </si>
  <si>
    <r>
      <rPr>
        <sz val="10"/>
        <rFont val="宋体"/>
        <charset val="134"/>
      </rPr>
      <t>土地使用权人</t>
    </r>
  </si>
  <si>
    <r>
      <rPr>
        <sz val="10"/>
        <rFont val="宋体"/>
        <charset val="134"/>
      </rPr>
      <t>详细地址</t>
    </r>
  </si>
  <si>
    <t>土地用途</t>
  </si>
  <si>
    <r>
      <rPr>
        <sz val="10"/>
        <rFont val="宋体"/>
        <charset val="134"/>
      </rPr>
      <t>结构</t>
    </r>
  </si>
  <si>
    <r>
      <rPr>
        <sz val="10"/>
        <rFont val="宋体"/>
        <charset val="134"/>
      </rPr>
      <t>开工日期</t>
    </r>
  </si>
  <si>
    <r>
      <rPr>
        <sz val="10"/>
        <rFont val="宋体"/>
        <charset val="134"/>
      </rPr>
      <t>完工日期</t>
    </r>
  </si>
  <si>
    <t>建设用地规划</t>
  </si>
  <si>
    <t>建设工程规划</t>
  </si>
  <si>
    <t>建筑工程施工</t>
  </si>
  <si>
    <t>商品房预售</t>
  </si>
  <si>
    <r>
      <rPr>
        <sz val="10"/>
        <rFont val="宋体"/>
        <charset val="134"/>
      </rPr>
      <t>基准日留存面积（平方米，车位填写个数）</t>
    </r>
  </si>
  <si>
    <t>跌价准备金额</t>
  </si>
  <si>
    <t>账面净额</t>
  </si>
  <si>
    <t>评估价值</t>
  </si>
  <si>
    <r>
      <rPr>
        <sz val="10"/>
        <rFont val="宋体"/>
        <charset val="134"/>
      </rPr>
      <t>许可证号</t>
    </r>
  </si>
  <si>
    <r>
      <rPr>
        <sz val="10"/>
        <rFont val="宋体"/>
        <charset val="134"/>
      </rPr>
      <t>住宅</t>
    </r>
  </si>
  <si>
    <r>
      <rPr>
        <sz val="10"/>
        <rFont val="宋体"/>
        <charset val="134"/>
      </rPr>
      <t>商业</t>
    </r>
  </si>
  <si>
    <t>公共配套</t>
  </si>
  <si>
    <t>车位（个）</t>
  </si>
  <si>
    <t>幼儿园/菜市场</t>
  </si>
  <si>
    <r>
      <rPr>
        <sz val="10"/>
        <rFont val="宋体"/>
        <charset val="134"/>
      </rPr>
      <t>其他</t>
    </r>
  </si>
  <si>
    <r>
      <rPr>
        <sz val="10"/>
        <color indexed="8"/>
        <rFont val="宋体"/>
        <charset val="134"/>
      </rPr>
      <t>开发产品合计</t>
    </r>
  </si>
  <si>
    <r>
      <rPr>
        <sz val="10"/>
        <color indexed="8"/>
        <rFont val="宋体"/>
        <charset val="134"/>
      </rPr>
      <t>减：开发产品跌价准备</t>
    </r>
  </si>
  <si>
    <t>开发产品净额</t>
  </si>
  <si>
    <t>存货—开发成本评估明细表</t>
  </si>
  <si>
    <r>
      <rPr>
        <sz val="10"/>
        <rFont val="宋体"/>
        <charset val="134"/>
      </rPr>
      <t>表</t>
    </r>
    <r>
      <rPr>
        <sz val="10"/>
        <rFont val="Times New Roman"/>
        <charset val="134"/>
      </rPr>
      <t>3-9-10</t>
    </r>
  </si>
  <si>
    <t>土地使用权面积（平方米）</t>
  </si>
  <si>
    <r>
      <rPr>
        <sz val="10"/>
        <rFont val="宋体"/>
        <charset val="134"/>
      </rPr>
      <t>预计完工日期</t>
    </r>
  </si>
  <si>
    <t>预售</t>
  </si>
  <si>
    <t>基准日留存面积（平方米，车位填写个数）</t>
  </si>
  <si>
    <t>跌价准备</t>
  </si>
  <si>
    <r>
      <rPr>
        <sz val="10"/>
        <rFont val="宋体"/>
        <charset val="134"/>
      </rPr>
      <t>公共配套</t>
    </r>
  </si>
  <si>
    <r>
      <rPr>
        <sz val="10"/>
        <color indexed="8"/>
        <rFont val="宋体"/>
        <charset val="134"/>
      </rPr>
      <t>开发成本合计</t>
    </r>
  </si>
  <si>
    <r>
      <rPr>
        <sz val="10"/>
        <color indexed="8"/>
        <rFont val="宋体"/>
        <charset val="134"/>
      </rPr>
      <t>减：跌价准备</t>
    </r>
  </si>
  <si>
    <t>开发成本净额</t>
  </si>
  <si>
    <r>
      <rPr>
        <sz val="18"/>
        <rFont val="黑体"/>
        <charset val="134"/>
      </rPr>
      <t>存货</t>
    </r>
    <r>
      <rPr>
        <sz val="18"/>
        <rFont val="Arial Narrow"/>
        <charset val="134"/>
      </rPr>
      <t>—</t>
    </r>
    <r>
      <rPr>
        <sz val="18"/>
        <rFont val="黑体"/>
        <charset val="134"/>
      </rPr>
      <t>消耗性生物资产评估明细表</t>
    </r>
  </si>
  <si>
    <r>
      <rPr>
        <sz val="10"/>
        <rFont val="宋体"/>
        <charset val="134"/>
      </rPr>
      <t>表</t>
    </r>
    <r>
      <rPr>
        <sz val="10"/>
        <rFont val="Arial Narrow"/>
        <charset val="134"/>
      </rPr>
      <t>3-9-11</t>
    </r>
  </si>
  <si>
    <r>
      <rPr>
        <sz val="10"/>
        <rFont val="宋体"/>
        <charset val="134"/>
      </rPr>
      <t>名</t>
    </r>
    <r>
      <rPr>
        <sz val="10"/>
        <rFont val="Arial Narrow"/>
        <charset val="134"/>
      </rPr>
      <t xml:space="preserve">  </t>
    </r>
    <r>
      <rPr>
        <sz val="10"/>
        <rFont val="宋体"/>
        <charset val="134"/>
      </rPr>
      <t>称</t>
    </r>
  </si>
  <si>
    <r>
      <rPr>
        <sz val="10"/>
        <rFont val="宋体"/>
        <charset val="134"/>
      </rPr>
      <t>销售状态
畅销</t>
    </r>
    <r>
      <rPr>
        <sz val="10"/>
        <rFont val="Arial Narrow"/>
        <charset val="134"/>
      </rPr>
      <t>/</t>
    </r>
    <r>
      <rPr>
        <sz val="10"/>
        <rFont val="宋体"/>
        <charset val="134"/>
      </rPr>
      <t>正常</t>
    </r>
    <r>
      <rPr>
        <sz val="10"/>
        <rFont val="Arial Narrow"/>
        <charset val="134"/>
      </rPr>
      <t>/</t>
    </r>
    <r>
      <rPr>
        <sz val="10"/>
        <rFont val="宋体"/>
        <charset val="134"/>
      </rPr>
      <t>滞销</t>
    </r>
  </si>
  <si>
    <r>
      <rPr>
        <sz val="10"/>
        <rFont val="宋体"/>
        <charset val="134"/>
      </rPr>
      <t>增值率</t>
    </r>
    <r>
      <rPr>
        <sz val="10"/>
        <rFont val="Arial Narrow"/>
        <charset val="134"/>
      </rPr>
      <t>%</t>
    </r>
  </si>
  <si>
    <t>单价</t>
  </si>
  <si>
    <t>评估单价</t>
  </si>
  <si>
    <r>
      <rPr>
        <sz val="10"/>
        <color indexed="8"/>
        <rFont val="宋体"/>
        <charset val="134"/>
      </rPr>
      <t>消耗性生物资产合计</t>
    </r>
  </si>
  <si>
    <r>
      <rPr>
        <sz val="10"/>
        <color indexed="8"/>
        <rFont val="宋体"/>
        <charset val="134"/>
      </rPr>
      <t>减：消耗性生物资产跌价准备</t>
    </r>
  </si>
  <si>
    <t>消耗性生物资产净额</t>
  </si>
  <si>
    <t>存货——工程施工评估明细表</t>
  </si>
  <si>
    <r>
      <rPr>
        <sz val="10"/>
        <rFont val="宋体"/>
        <charset val="134"/>
      </rPr>
      <t>表</t>
    </r>
    <r>
      <rPr>
        <sz val="10"/>
        <rFont val="Times New Roman"/>
        <charset val="134"/>
      </rPr>
      <t>3-9-12</t>
    </r>
  </si>
  <si>
    <r>
      <rPr>
        <sz val="10"/>
        <rFont val="宋体"/>
        <charset val="134"/>
      </rPr>
      <t>合同金额</t>
    </r>
  </si>
  <si>
    <t>开工时间</t>
  </si>
  <si>
    <t>预计完工时间</t>
  </si>
  <si>
    <t>基准日完工程度%</t>
  </si>
  <si>
    <r>
      <rPr>
        <sz val="10"/>
        <rFont val="宋体"/>
        <charset val="134"/>
      </rPr>
      <t>预计</t>
    </r>
  </si>
  <si>
    <r>
      <rPr>
        <sz val="10"/>
        <rFont val="宋体"/>
        <charset val="134"/>
      </rPr>
      <t>已结转</t>
    </r>
  </si>
  <si>
    <r>
      <rPr>
        <sz val="10"/>
        <rFont val="宋体"/>
        <charset val="134"/>
      </rPr>
      <t>总成本</t>
    </r>
  </si>
  <si>
    <r>
      <rPr>
        <sz val="10"/>
        <rFont val="宋体"/>
        <charset val="134"/>
      </rPr>
      <t>收入</t>
    </r>
  </si>
  <si>
    <r>
      <rPr>
        <sz val="10"/>
        <rFont val="宋体"/>
        <charset val="134"/>
      </rPr>
      <t>材料费</t>
    </r>
  </si>
  <si>
    <t>人工费</t>
  </si>
  <si>
    <t>机械使用费</t>
  </si>
  <si>
    <r>
      <rPr>
        <sz val="10"/>
        <rFont val="Times New Roman"/>
        <charset val="134"/>
      </rPr>
      <t>QHSE</t>
    </r>
    <r>
      <rPr>
        <sz val="10"/>
        <rFont val="宋体"/>
        <charset val="134"/>
      </rPr>
      <t>费用</t>
    </r>
  </si>
  <si>
    <r>
      <rPr>
        <sz val="10"/>
        <rFont val="宋体"/>
        <charset val="134"/>
      </rPr>
      <t>运输费</t>
    </r>
  </si>
  <si>
    <r>
      <rPr>
        <sz val="10"/>
        <rFont val="宋体"/>
        <charset val="134"/>
      </rPr>
      <t>安装费</t>
    </r>
  </si>
  <si>
    <t>分包费</t>
  </si>
  <si>
    <r>
      <rPr>
        <sz val="10"/>
        <rFont val="宋体"/>
        <charset val="134"/>
      </rPr>
      <t>税金</t>
    </r>
  </si>
  <si>
    <t>制造费用</t>
  </si>
  <si>
    <r>
      <rPr>
        <sz val="10"/>
        <rFont val="宋体"/>
        <charset val="134"/>
      </rPr>
      <t>其他费用</t>
    </r>
  </si>
  <si>
    <r>
      <rPr>
        <sz val="10"/>
        <rFont val="宋体"/>
        <charset val="134"/>
      </rPr>
      <t>合同成本</t>
    </r>
  </si>
  <si>
    <r>
      <rPr>
        <sz val="10"/>
        <rFont val="宋体"/>
        <charset val="134"/>
      </rPr>
      <t>合同毛利</t>
    </r>
  </si>
  <si>
    <r>
      <rPr>
        <sz val="10"/>
        <rFont val="宋体"/>
        <charset val="134"/>
      </rPr>
      <t>工程结算</t>
    </r>
  </si>
  <si>
    <t>合同资产评估明细表</t>
  </si>
  <si>
    <r>
      <rPr>
        <sz val="10"/>
        <rFont val="宋体"/>
        <charset val="134"/>
      </rPr>
      <t>表</t>
    </r>
    <r>
      <rPr>
        <sz val="10"/>
        <rFont val="Times New Roman"/>
        <charset val="134"/>
      </rPr>
      <t>3-10</t>
    </r>
  </si>
  <si>
    <t>承担除信用风险之外的其他风险内容</t>
  </si>
  <si>
    <r>
      <rPr>
        <sz val="10"/>
        <rFont val="宋体"/>
        <charset val="134"/>
      </rPr>
      <t>账龄（月）</t>
    </r>
  </si>
  <si>
    <t>合同资产合计</t>
  </si>
  <si>
    <t>持有待售资产评估明细表</t>
  </si>
  <si>
    <r>
      <rPr>
        <sz val="10"/>
        <rFont val="宋体"/>
        <charset val="134"/>
      </rPr>
      <t>表</t>
    </r>
    <r>
      <rPr>
        <sz val="10"/>
        <rFont val="Times New Roman"/>
        <charset val="134"/>
      </rPr>
      <t>3-11</t>
    </r>
  </si>
  <si>
    <t>规格型号/结构</t>
  </si>
  <si>
    <t>生产厂家/详细地址</t>
  </si>
  <si>
    <r>
      <rPr>
        <sz val="10"/>
        <rFont val="宋体"/>
        <charset val="134"/>
      </rPr>
      <t>购置</t>
    </r>
    <r>
      <rPr>
        <sz val="10"/>
        <rFont val="Times New Roman"/>
        <charset val="134"/>
      </rPr>
      <t>/</t>
    </r>
    <r>
      <rPr>
        <sz val="10"/>
        <rFont val="宋体"/>
        <charset val="134"/>
      </rPr>
      <t>建成日期</t>
    </r>
  </si>
  <si>
    <t>启用日期</t>
  </si>
  <si>
    <t>·</t>
  </si>
  <si>
    <t>一年内到期的非流动资产评估明细表</t>
  </si>
  <si>
    <r>
      <rPr>
        <sz val="10"/>
        <rFont val="宋体"/>
        <charset val="134"/>
      </rPr>
      <t>表</t>
    </r>
    <r>
      <rPr>
        <sz val="10"/>
        <rFont val="Times New Roman"/>
        <charset val="134"/>
      </rPr>
      <t>3-12</t>
    </r>
  </si>
  <si>
    <r>
      <rPr>
        <sz val="10"/>
        <rFont val="宋体"/>
        <charset val="134"/>
      </rPr>
      <t>项目及内容</t>
    </r>
  </si>
  <si>
    <r>
      <rPr>
        <sz val="10"/>
        <rFont val="宋体"/>
        <charset val="134"/>
      </rPr>
      <t>结算内容</t>
    </r>
  </si>
  <si>
    <t>其他流动资产评估明细表</t>
  </si>
  <si>
    <r>
      <rPr>
        <sz val="10"/>
        <rFont val="宋体"/>
        <charset val="134"/>
      </rPr>
      <t>表</t>
    </r>
    <r>
      <rPr>
        <sz val="10"/>
        <rFont val="Times New Roman"/>
        <charset val="134"/>
      </rPr>
      <t>3-13</t>
    </r>
  </si>
  <si>
    <t>非流动资产评估汇总表</t>
  </si>
  <si>
    <r>
      <rPr>
        <sz val="10"/>
        <rFont val="宋体"/>
        <charset val="134"/>
      </rPr>
      <t>表</t>
    </r>
    <r>
      <rPr>
        <sz val="10"/>
        <rFont val="Times New Roman"/>
        <charset val="134"/>
      </rPr>
      <t>4</t>
    </r>
  </si>
  <si>
    <t>4-1</t>
  </si>
  <si>
    <t>4-2</t>
  </si>
  <si>
    <t>4-3</t>
  </si>
  <si>
    <t>4-4</t>
  </si>
  <si>
    <t>4-5</t>
  </si>
  <si>
    <t>4-6</t>
  </si>
  <si>
    <t>4-7</t>
  </si>
  <si>
    <t>4-8</t>
  </si>
  <si>
    <t>4-9</t>
  </si>
  <si>
    <t>4-10</t>
  </si>
  <si>
    <t>4-11</t>
  </si>
  <si>
    <t>4-12</t>
  </si>
  <si>
    <t>4-13</t>
  </si>
  <si>
    <t>4-14</t>
  </si>
  <si>
    <t>4-15</t>
  </si>
  <si>
    <t>4-16</t>
  </si>
  <si>
    <t>4-17</t>
  </si>
  <si>
    <t>4-18</t>
  </si>
  <si>
    <t>债权投资评估明细表</t>
  </si>
  <si>
    <r>
      <rPr>
        <sz val="10"/>
        <rFont val="宋体"/>
        <charset val="134"/>
      </rPr>
      <t>表</t>
    </r>
    <r>
      <rPr>
        <sz val="10"/>
        <rFont val="Times New Roman"/>
        <charset val="134"/>
      </rPr>
      <t>4-1</t>
    </r>
  </si>
  <si>
    <t>投资类别</t>
  </si>
  <si>
    <t>到期日</t>
  </si>
  <si>
    <t>投资成本</t>
  </si>
  <si>
    <r>
      <rPr>
        <sz val="10"/>
        <rFont val="宋体"/>
        <charset val="134"/>
      </rPr>
      <t>计提减值准备金额</t>
    </r>
  </si>
  <si>
    <r>
      <rPr>
        <sz val="10"/>
        <color rgb="FF000000"/>
        <rFont val="宋体"/>
        <charset val="134"/>
      </rPr>
      <t>债权投资资产</t>
    </r>
    <r>
      <rPr>
        <sz val="10"/>
        <color indexed="8"/>
        <rFont val="宋体"/>
        <charset val="134"/>
      </rPr>
      <t>合计</t>
    </r>
  </si>
  <si>
    <r>
      <rPr>
        <sz val="10"/>
        <color indexed="8"/>
        <rFont val="宋体"/>
        <charset val="134"/>
      </rPr>
      <t>减：减值准备</t>
    </r>
  </si>
  <si>
    <t>债权投资资产净额</t>
  </si>
  <si>
    <t>其他债权投资评估明细表</t>
  </si>
  <si>
    <r>
      <rPr>
        <sz val="10"/>
        <rFont val="宋体"/>
        <charset val="134"/>
      </rPr>
      <t>表</t>
    </r>
    <r>
      <rPr>
        <sz val="10"/>
        <rFont val="Times New Roman"/>
        <charset val="134"/>
      </rPr>
      <t>4-2</t>
    </r>
  </si>
  <si>
    <t>债权种类</t>
  </si>
  <si>
    <t>债权代码</t>
  </si>
  <si>
    <t>发行日期</t>
  </si>
  <si>
    <r>
      <rPr>
        <sz val="10"/>
        <rFont val="宋体"/>
        <charset val="134"/>
      </rPr>
      <t>到期日</t>
    </r>
  </si>
  <si>
    <t>成本（面值）</t>
  </si>
  <si>
    <t>减：减值准备</t>
  </si>
  <si>
    <t>净    额</t>
  </si>
  <si>
    <t>长期应收款评估明细表</t>
  </si>
  <si>
    <r>
      <rPr>
        <sz val="10"/>
        <rFont val="宋体"/>
        <charset val="134"/>
      </rPr>
      <t>表</t>
    </r>
    <r>
      <rPr>
        <sz val="10"/>
        <rFont val="Times New Roman"/>
        <charset val="134"/>
      </rPr>
      <t>4-3</t>
    </r>
  </si>
  <si>
    <r>
      <rPr>
        <sz val="10"/>
        <color indexed="8"/>
        <rFont val="宋体"/>
        <charset val="134"/>
      </rPr>
      <t>长期应收款合计</t>
    </r>
  </si>
  <si>
    <r>
      <rPr>
        <sz val="10"/>
        <color indexed="8"/>
        <rFont val="宋体"/>
        <charset val="134"/>
      </rPr>
      <t>减：长期应收款坏账准备</t>
    </r>
  </si>
  <si>
    <r>
      <rPr>
        <sz val="10"/>
        <rFont val="宋体"/>
        <charset val="134"/>
      </rPr>
      <t>长期应收款净额</t>
    </r>
  </si>
  <si>
    <t>长期股权投资评估明细表</t>
  </si>
  <si>
    <r>
      <rPr>
        <sz val="10"/>
        <rFont val="宋体"/>
        <charset val="134"/>
      </rPr>
      <t>表</t>
    </r>
    <r>
      <rPr>
        <sz val="10"/>
        <rFont val="Times New Roman"/>
        <charset val="134"/>
      </rPr>
      <t>4-4</t>
    </r>
  </si>
  <si>
    <r>
      <rPr>
        <sz val="10"/>
        <rFont val="宋体"/>
        <charset val="134"/>
      </rPr>
      <t>协议投资期限</t>
    </r>
  </si>
  <si>
    <r>
      <rPr>
        <sz val="10"/>
        <rFont val="宋体"/>
        <charset val="134"/>
      </rPr>
      <t>持股比例（</t>
    </r>
    <r>
      <rPr>
        <sz val="10"/>
        <rFont val="Times New Roman"/>
        <charset val="134"/>
      </rPr>
      <t>%</t>
    </r>
    <r>
      <rPr>
        <sz val="10"/>
        <rFont val="宋体"/>
        <charset val="134"/>
      </rPr>
      <t>）</t>
    </r>
  </si>
  <si>
    <r>
      <rPr>
        <sz val="10"/>
        <rFont val="宋体"/>
        <charset val="134"/>
      </rPr>
      <t>是否控股</t>
    </r>
  </si>
  <si>
    <r>
      <rPr>
        <sz val="10"/>
        <rFont val="宋体"/>
        <charset val="134"/>
      </rPr>
      <t>核算方法</t>
    </r>
  </si>
  <si>
    <r>
      <rPr>
        <sz val="10"/>
        <rFont val="宋体"/>
        <charset val="134"/>
      </rPr>
      <t>投资成本</t>
    </r>
  </si>
  <si>
    <t>被投资单位100%股权评估结果（本位币）</t>
  </si>
  <si>
    <t>汇率</t>
  </si>
  <si>
    <r>
      <rPr>
        <sz val="10"/>
        <rFont val="宋体"/>
        <charset val="134"/>
      </rPr>
      <t>被投资单位</t>
    </r>
    <r>
      <rPr>
        <sz val="10"/>
        <rFont val="Times New Roman"/>
        <charset val="134"/>
      </rPr>
      <t>100%</t>
    </r>
    <r>
      <rPr>
        <sz val="10"/>
        <rFont val="宋体"/>
        <charset val="134"/>
      </rPr>
      <t>股权评估结果（人民币）</t>
    </r>
  </si>
  <si>
    <t>实缴比例</t>
  </si>
  <si>
    <t>全体股东欠缴出资合计</t>
  </si>
  <si>
    <t>母公司欠缴金额</t>
  </si>
  <si>
    <t>未约定时评估值</t>
  </si>
  <si>
    <r>
      <rPr>
        <sz val="10"/>
        <color indexed="8"/>
        <rFont val="宋体"/>
        <charset val="134"/>
      </rPr>
      <t>减：长期股权投资减值准备</t>
    </r>
  </si>
  <si>
    <r>
      <rPr>
        <sz val="10"/>
        <rFont val="宋体"/>
        <charset val="134"/>
      </rPr>
      <t>长期股权投资净额</t>
    </r>
  </si>
  <si>
    <t>注：1、汇率默认为“1”，可根据情况填写为被投资单位与人民币的实际汇率</t>
  </si>
  <si>
    <t>2、章程或协议约定按实缴或认缴比例时，按章程或协议约定以被投资单位100%股权评估结果乘以实缴或认缴比例确定评估值</t>
  </si>
  <si>
    <t>3、当章程或协议未约定时，选取“未约定时评估值”</t>
  </si>
  <si>
    <t>4、当被投资单位资不抵债时，需先考虑其与母公司之间往来款抵消，如仍为负，则评估值为零；特殊情况，取评估值为负。</t>
  </si>
  <si>
    <t>其他权益工具投资评估明细表</t>
  </si>
  <si>
    <r>
      <rPr>
        <sz val="10"/>
        <rFont val="宋体"/>
        <charset val="134"/>
      </rPr>
      <t>表</t>
    </r>
    <r>
      <rPr>
        <sz val="10"/>
        <rFont val="Times New Roman"/>
        <charset val="134"/>
      </rPr>
      <t>4-5</t>
    </r>
  </si>
  <si>
    <t>投资内容</t>
  </si>
  <si>
    <t>投资期限</t>
  </si>
  <si>
    <t>持有数量</t>
  </si>
  <si>
    <t>公允价值变动</t>
  </si>
  <si>
    <t>净额</t>
  </si>
  <si>
    <t>其他非流动金融资产评估明细表</t>
  </si>
  <si>
    <r>
      <rPr>
        <sz val="10"/>
        <rFont val="宋体"/>
        <charset val="134"/>
      </rPr>
      <t>表</t>
    </r>
    <r>
      <rPr>
        <sz val="10"/>
        <rFont val="Times New Roman"/>
        <charset val="134"/>
      </rPr>
      <t>4-6</t>
    </r>
  </si>
  <si>
    <t>金融资产名称</t>
  </si>
  <si>
    <t>金融资产代码</t>
  </si>
  <si>
    <t>基准日市价</t>
  </si>
  <si>
    <t>成本</t>
  </si>
  <si>
    <t>投资性房地产汇总表</t>
  </si>
  <si>
    <r>
      <rPr>
        <sz val="10"/>
        <rFont val="宋体"/>
        <charset val="134"/>
      </rPr>
      <t>表</t>
    </r>
    <r>
      <rPr>
        <sz val="10"/>
        <rFont val="Times New Roman"/>
        <charset val="134"/>
      </rPr>
      <t>4-7</t>
    </r>
  </si>
  <si>
    <t>计提减值准备金额</t>
  </si>
  <si>
    <t>4-5-1</t>
  </si>
  <si>
    <t>4-5-2</t>
  </si>
  <si>
    <t>4-5-3</t>
  </si>
  <si>
    <t>4-5-4</t>
  </si>
  <si>
    <t>投资性地产（公允计量）</t>
  </si>
  <si>
    <t>投资性房地产合计</t>
  </si>
  <si>
    <t>减：投资性房地产减值准备</t>
  </si>
  <si>
    <t>投资性房地产净额</t>
  </si>
  <si>
    <t>投资性房地产——房屋评估明细表（采用成本模式计量）</t>
  </si>
  <si>
    <r>
      <rPr>
        <sz val="10"/>
        <rFont val="宋体"/>
        <charset val="134"/>
      </rPr>
      <t>表</t>
    </r>
    <r>
      <rPr>
        <sz val="10"/>
        <rFont val="Times New Roman"/>
        <charset val="134"/>
      </rPr>
      <t>4-7-1</t>
    </r>
  </si>
  <si>
    <r>
      <rPr>
        <sz val="10"/>
        <rFont val="宋体"/>
        <charset val="134"/>
      </rPr>
      <t>房屋对应宗地信息</t>
    </r>
  </si>
  <si>
    <t>房产证号</t>
  </si>
  <si>
    <r>
      <rPr>
        <sz val="10"/>
        <rFont val="宋体"/>
        <charset val="134"/>
      </rPr>
      <t>房产证载权利人</t>
    </r>
  </si>
  <si>
    <r>
      <rPr>
        <sz val="10"/>
        <rFont val="宋体"/>
        <charset val="134"/>
      </rPr>
      <t>房屋名称</t>
    </r>
  </si>
  <si>
    <r>
      <rPr>
        <sz val="10"/>
        <rFont val="宋体"/>
        <charset val="134"/>
      </rPr>
      <t>来源（外购、自建、自用转入、存货转入等）</t>
    </r>
  </si>
  <si>
    <t>房产用途</t>
  </si>
  <si>
    <r>
      <rPr>
        <sz val="10"/>
        <rFont val="宋体"/>
        <charset val="134"/>
      </rPr>
      <t>建成
年月</t>
    </r>
  </si>
  <si>
    <r>
      <rPr>
        <sz val="10"/>
        <rFont val="宋体"/>
        <charset val="134"/>
      </rPr>
      <t>建筑面积
（</t>
    </r>
    <r>
      <rPr>
        <sz val="10"/>
        <rFont val="Times New Roman"/>
        <charset val="134"/>
      </rPr>
      <t>m</t>
    </r>
    <r>
      <rPr>
        <vertAlign val="superscript"/>
        <sz val="10"/>
        <rFont val="Times New Roman"/>
        <charset val="134"/>
      </rPr>
      <t>2</t>
    </r>
    <r>
      <rPr>
        <sz val="10"/>
        <rFont val="宋体"/>
        <charset val="134"/>
      </rPr>
      <t>）</t>
    </r>
  </si>
  <si>
    <r>
      <rPr>
        <sz val="10"/>
        <rFont val="宋体"/>
        <charset val="134"/>
      </rPr>
      <t xml:space="preserve">成本单价
</t>
    </r>
    <r>
      <rPr>
        <sz val="10"/>
        <rFont val="Times New Roman"/>
        <charset val="134"/>
      </rPr>
      <t>(</t>
    </r>
    <r>
      <rPr>
        <sz val="10"/>
        <rFont val="宋体"/>
        <charset val="134"/>
      </rPr>
      <t>元</t>
    </r>
    <r>
      <rPr>
        <sz val="10"/>
        <rFont val="Times New Roman"/>
        <charset val="134"/>
      </rPr>
      <t>/m</t>
    </r>
    <r>
      <rPr>
        <vertAlign val="superscript"/>
        <sz val="10"/>
        <rFont val="Times New Roman"/>
        <charset val="134"/>
      </rPr>
      <t>2</t>
    </r>
    <r>
      <rPr>
        <sz val="10"/>
        <rFont val="Times New Roman"/>
        <charset val="134"/>
      </rPr>
      <t>)</t>
    </r>
  </si>
  <si>
    <r>
      <rPr>
        <sz val="10"/>
        <rFont val="宋体"/>
        <charset val="134"/>
      </rPr>
      <t xml:space="preserve">评估单价
</t>
    </r>
    <r>
      <rPr>
        <sz val="10"/>
        <rFont val="Times New Roman"/>
        <charset val="134"/>
      </rPr>
      <t>(</t>
    </r>
    <r>
      <rPr>
        <sz val="10"/>
        <rFont val="宋体"/>
        <charset val="134"/>
      </rPr>
      <t>元</t>
    </r>
    <r>
      <rPr>
        <sz val="10"/>
        <rFont val="Times New Roman"/>
        <charset val="134"/>
      </rPr>
      <t>/m</t>
    </r>
    <r>
      <rPr>
        <vertAlign val="superscript"/>
        <sz val="10"/>
        <rFont val="Times New Roman"/>
        <charset val="134"/>
      </rPr>
      <t>2</t>
    </r>
    <r>
      <rPr>
        <sz val="10"/>
        <rFont val="Times New Roman"/>
        <charset val="134"/>
      </rPr>
      <t>)</t>
    </r>
  </si>
  <si>
    <r>
      <rPr>
        <sz val="10"/>
        <rFont val="宋体"/>
        <charset val="134"/>
      </rPr>
      <t>对应土地证号</t>
    </r>
  </si>
  <si>
    <r>
      <rPr>
        <sz val="10"/>
        <rFont val="宋体"/>
        <charset val="134"/>
      </rPr>
      <t>对应宗地名称</t>
    </r>
  </si>
  <si>
    <r>
      <rPr>
        <sz val="10"/>
        <rFont val="宋体"/>
        <charset val="134"/>
      </rPr>
      <t>宗地开发程度</t>
    </r>
  </si>
  <si>
    <r>
      <rPr>
        <sz val="10"/>
        <rFont val="宋体"/>
        <charset val="134"/>
      </rPr>
      <t>宗地位置</t>
    </r>
  </si>
  <si>
    <r>
      <rPr>
        <sz val="10"/>
        <rFont val="宋体"/>
        <charset val="134"/>
      </rPr>
      <t>宗地用途</t>
    </r>
  </si>
  <si>
    <r>
      <rPr>
        <sz val="10"/>
        <rFont val="宋体"/>
        <charset val="134"/>
      </rPr>
      <t>用地性质</t>
    </r>
  </si>
  <si>
    <t>原值</t>
  </si>
  <si>
    <r>
      <rPr>
        <sz val="10"/>
        <rFont val="宋体"/>
        <charset val="134"/>
      </rPr>
      <t>净值</t>
    </r>
    <r>
      <rPr>
        <sz val="10"/>
        <rFont val="Times New Roman"/>
        <charset val="134"/>
      </rPr>
      <t xml:space="preserve"> </t>
    </r>
  </si>
  <si>
    <r>
      <rPr>
        <sz val="10"/>
        <rFont val="宋体"/>
        <charset val="134"/>
      </rPr>
      <t>原值</t>
    </r>
  </si>
  <si>
    <r>
      <rPr>
        <sz val="10"/>
        <rFont val="宋体"/>
        <charset val="134"/>
      </rPr>
      <t>净值</t>
    </r>
  </si>
  <si>
    <t>投资性房地产－房屋合计</t>
  </si>
  <si>
    <r>
      <rPr>
        <sz val="10"/>
        <color indexed="8"/>
        <rFont val="宋体"/>
        <charset val="134"/>
      </rPr>
      <t>减：投资性房地产减值准备</t>
    </r>
  </si>
  <si>
    <r>
      <rPr>
        <sz val="10"/>
        <rFont val="宋体"/>
        <charset val="134"/>
      </rPr>
      <t>投资性房地产－房屋净额</t>
    </r>
  </si>
  <si>
    <t>投资性房地产——房屋评估明细表（采用公允价值模式计量）</t>
  </si>
  <si>
    <r>
      <rPr>
        <sz val="10"/>
        <rFont val="宋体"/>
        <charset val="134"/>
      </rPr>
      <t>表</t>
    </r>
    <r>
      <rPr>
        <sz val="10"/>
        <rFont val="Times New Roman"/>
        <charset val="134"/>
      </rPr>
      <t>4-7-2</t>
    </r>
  </si>
  <si>
    <t>房产证载权利人</t>
  </si>
  <si>
    <t>建成
年月</t>
  </si>
  <si>
    <r>
      <rPr>
        <sz val="10"/>
        <rFont val="宋体"/>
        <charset val="134"/>
      </rPr>
      <t>原始入账价值</t>
    </r>
    <r>
      <rPr>
        <sz val="10"/>
        <rFont val="Times New Roman"/>
        <charset val="134"/>
      </rPr>
      <t xml:space="preserve"> 
</t>
    </r>
    <r>
      <rPr>
        <sz val="10"/>
        <rFont val="宋体"/>
        <charset val="134"/>
      </rPr>
      <t>（转入日公允价值）</t>
    </r>
  </si>
  <si>
    <t>投资性房地产——土地使用权评估明细表（采用成本模式计量）</t>
  </si>
  <si>
    <r>
      <rPr>
        <sz val="10"/>
        <rFont val="宋体"/>
        <charset val="134"/>
      </rPr>
      <t>表</t>
    </r>
    <r>
      <rPr>
        <sz val="10"/>
        <rFont val="Times New Roman"/>
        <charset val="134"/>
      </rPr>
      <t>4-7-3</t>
    </r>
  </si>
  <si>
    <r>
      <rPr>
        <sz val="10"/>
        <rFont val="宋体"/>
        <charset val="134"/>
      </rPr>
      <t>土地权证编号</t>
    </r>
  </si>
  <si>
    <r>
      <rPr>
        <sz val="10"/>
        <rFont val="宋体"/>
        <charset val="134"/>
      </rPr>
      <t>宗地名称</t>
    </r>
  </si>
  <si>
    <r>
      <rPr>
        <sz val="10"/>
        <rFont val="宋体"/>
        <charset val="134"/>
      </rPr>
      <t>是否空地</t>
    </r>
  </si>
  <si>
    <r>
      <rPr>
        <sz val="10"/>
        <rFont val="宋体"/>
        <charset val="134"/>
      </rPr>
      <t>土地位置</t>
    </r>
  </si>
  <si>
    <r>
      <rPr>
        <sz val="10"/>
        <rFont val="宋体"/>
        <charset val="134"/>
      </rPr>
      <t>取得日期</t>
    </r>
  </si>
  <si>
    <r>
      <rPr>
        <sz val="10"/>
        <rFont val="宋体"/>
        <charset val="134"/>
      </rPr>
      <t>土地用途</t>
    </r>
  </si>
  <si>
    <r>
      <rPr>
        <sz val="10"/>
        <rFont val="宋体"/>
        <charset val="134"/>
      </rPr>
      <t>准用年限</t>
    </r>
  </si>
  <si>
    <r>
      <rPr>
        <sz val="10"/>
        <rFont val="宋体"/>
        <charset val="134"/>
      </rPr>
      <t>开发程度</t>
    </r>
  </si>
  <si>
    <r>
      <rPr>
        <sz val="10"/>
        <rFont val="宋体"/>
        <charset val="134"/>
      </rPr>
      <t>面积</t>
    </r>
    <r>
      <rPr>
        <sz val="10"/>
        <rFont val="Times New Roman"/>
        <charset val="134"/>
      </rPr>
      <t>(m</t>
    </r>
    <r>
      <rPr>
        <vertAlign val="superscript"/>
        <sz val="10"/>
        <rFont val="Times New Roman"/>
        <charset val="134"/>
      </rPr>
      <t>2</t>
    </r>
    <r>
      <rPr>
        <sz val="10"/>
        <rFont val="Times New Roman"/>
        <charset val="134"/>
      </rPr>
      <t>)</t>
    </r>
  </si>
  <si>
    <t>审定后账面价值</t>
  </si>
  <si>
    <t>投资性地产合计</t>
  </si>
  <si>
    <r>
      <rPr>
        <sz val="10"/>
        <rFont val="宋体"/>
        <charset val="134"/>
      </rPr>
      <t>投资性地产净额</t>
    </r>
  </si>
  <si>
    <t>投资性房地产——土地使用权评估明细表（采用公允价值模式计量）</t>
  </si>
  <si>
    <r>
      <rPr>
        <sz val="10"/>
        <rFont val="宋体"/>
        <charset val="134"/>
      </rPr>
      <t>表</t>
    </r>
    <r>
      <rPr>
        <sz val="10"/>
        <rFont val="Times New Roman"/>
        <charset val="134"/>
      </rPr>
      <t>4-7-4</t>
    </r>
  </si>
  <si>
    <r>
      <rPr>
        <sz val="10"/>
        <rFont val="宋体"/>
        <charset val="134"/>
      </rPr>
      <t xml:space="preserve">面积
</t>
    </r>
    <r>
      <rPr>
        <sz val="10"/>
        <rFont val="Times New Roman"/>
        <charset val="134"/>
      </rPr>
      <t>(m</t>
    </r>
    <r>
      <rPr>
        <vertAlign val="superscript"/>
        <sz val="10"/>
        <rFont val="Times New Roman"/>
        <charset val="134"/>
      </rPr>
      <t>2</t>
    </r>
    <r>
      <rPr>
        <sz val="10"/>
        <rFont val="Times New Roman"/>
        <charset val="134"/>
      </rPr>
      <t>)</t>
    </r>
  </si>
  <si>
    <t>原始入账价值
（转入日公允价值）</t>
  </si>
  <si>
    <t>固定资产—房屋建筑物评估明细表</t>
  </si>
  <si>
    <r>
      <rPr>
        <sz val="10"/>
        <rFont val="宋体"/>
        <charset val="134"/>
      </rPr>
      <t>表</t>
    </r>
    <r>
      <rPr>
        <sz val="10"/>
        <rFont val="Times New Roman"/>
        <charset val="134"/>
      </rPr>
      <t>4-8-1</t>
    </r>
  </si>
  <si>
    <t>资产编号</t>
  </si>
  <si>
    <t>宗地编号</t>
  </si>
  <si>
    <t>所占宗地情况</t>
  </si>
  <si>
    <t>对应土地证号</t>
  </si>
  <si>
    <r>
      <rPr>
        <sz val="10"/>
        <rFont val="宋体"/>
        <charset val="134"/>
      </rPr>
      <t>建筑物名称</t>
    </r>
  </si>
  <si>
    <r>
      <rPr>
        <sz val="10"/>
        <rFont val="宋体"/>
        <charset val="134"/>
      </rPr>
      <t>檐高</t>
    </r>
    <r>
      <rPr>
        <sz val="10"/>
        <rFont val="Times New Roman"/>
        <charset val="134"/>
      </rPr>
      <t>(</t>
    </r>
    <r>
      <rPr>
        <sz val="10"/>
        <rFont val="宋体"/>
        <charset val="134"/>
      </rPr>
      <t>米</t>
    </r>
    <r>
      <rPr>
        <sz val="10"/>
        <rFont val="Times New Roman"/>
        <charset val="134"/>
      </rPr>
      <t>)</t>
    </r>
  </si>
  <si>
    <t>层数</t>
  </si>
  <si>
    <t>层高</t>
  </si>
  <si>
    <t>资产状况</t>
  </si>
  <si>
    <r>
      <rPr>
        <sz val="10"/>
        <rFont val="宋体"/>
        <charset val="134"/>
      </rPr>
      <t xml:space="preserve">建筑面积
</t>
    </r>
    <r>
      <rPr>
        <sz val="10"/>
        <rFont val="Times New Roman"/>
        <charset val="134"/>
      </rPr>
      <t>(m</t>
    </r>
    <r>
      <rPr>
        <vertAlign val="superscript"/>
        <sz val="10"/>
        <rFont val="Times New Roman"/>
        <charset val="134"/>
      </rPr>
      <t>2</t>
    </r>
    <r>
      <rPr>
        <sz val="10"/>
        <rFont val="Times New Roman"/>
        <charset val="134"/>
      </rPr>
      <t>)</t>
    </r>
  </si>
  <si>
    <r>
      <rPr>
        <sz val="10"/>
        <rFont val="宋体"/>
        <charset val="134"/>
      </rPr>
      <t>折旧年限</t>
    </r>
  </si>
  <si>
    <t>宗地面积</t>
  </si>
  <si>
    <t>宗地性质</t>
  </si>
  <si>
    <t>净值</t>
  </si>
  <si>
    <r>
      <rPr>
        <sz val="10"/>
        <color indexed="8"/>
        <rFont val="宋体"/>
        <charset val="134"/>
      </rPr>
      <t>房屋建筑物合计</t>
    </r>
  </si>
  <si>
    <r>
      <rPr>
        <sz val="10"/>
        <color indexed="8"/>
        <rFont val="宋体"/>
        <charset val="134"/>
      </rPr>
      <t>减：房屋建筑物减值准备</t>
    </r>
  </si>
  <si>
    <r>
      <rPr>
        <sz val="10"/>
        <rFont val="宋体"/>
        <charset val="134"/>
      </rPr>
      <t>房屋建筑物净额</t>
    </r>
  </si>
  <si>
    <t>固定资产—构筑物及其他辅助设施评估明细表</t>
  </si>
  <si>
    <r>
      <rPr>
        <sz val="10"/>
        <rFont val="宋体"/>
        <charset val="134"/>
      </rPr>
      <t>表</t>
    </r>
    <r>
      <rPr>
        <sz val="10"/>
        <rFont val="Times New Roman"/>
        <charset val="134"/>
      </rPr>
      <t>4-8-2</t>
    </r>
  </si>
  <si>
    <r>
      <rPr>
        <sz val="10"/>
        <rFont val="宋体"/>
        <charset val="134"/>
      </rPr>
      <t>资产编号</t>
    </r>
  </si>
  <si>
    <r>
      <rPr>
        <sz val="10"/>
        <rFont val="Times New Roman"/>
        <charset val="134"/>
      </rPr>
      <t xml:space="preserve"> </t>
    </r>
    <r>
      <rPr>
        <sz val="10"/>
        <rFont val="宋体"/>
        <charset val="134"/>
      </rPr>
      <t>名称</t>
    </r>
  </si>
  <si>
    <t>材质或结构</t>
  </si>
  <si>
    <r>
      <rPr>
        <sz val="10"/>
        <rFont val="宋体"/>
        <charset val="134"/>
      </rPr>
      <t>规格尺寸</t>
    </r>
  </si>
  <si>
    <r>
      <rPr>
        <sz val="10"/>
        <rFont val="宋体"/>
        <charset val="134"/>
      </rPr>
      <t>建成年月</t>
    </r>
  </si>
  <si>
    <r>
      <rPr>
        <sz val="10"/>
        <rFont val="宋体"/>
        <charset val="134"/>
      </rPr>
      <t>评估单价</t>
    </r>
    <r>
      <rPr>
        <sz val="10"/>
        <rFont val="Times New Roman"/>
        <charset val="134"/>
      </rPr>
      <t>(</t>
    </r>
    <r>
      <rPr>
        <sz val="10"/>
        <rFont val="宋体"/>
        <charset val="134"/>
      </rPr>
      <t>元</t>
    </r>
    <r>
      <rPr>
        <sz val="10"/>
        <rFont val="Times New Roman"/>
        <charset val="134"/>
      </rPr>
      <t>/</t>
    </r>
    <r>
      <rPr>
        <sz val="10"/>
        <rFont val="宋体"/>
        <charset val="134"/>
      </rPr>
      <t>单位</t>
    </r>
    <r>
      <rPr>
        <sz val="10"/>
        <rFont val="Times New Roman"/>
        <charset val="134"/>
      </rPr>
      <t>)</t>
    </r>
  </si>
  <si>
    <r>
      <rPr>
        <sz val="10"/>
        <color indexed="8"/>
        <rFont val="宋体"/>
        <charset val="134"/>
      </rPr>
      <t>构筑物合计</t>
    </r>
  </si>
  <si>
    <r>
      <rPr>
        <sz val="10"/>
        <color indexed="8"/>
        <rFont val="宋体"/>
        <charset val="134"/>
      </rPr>
      <t>减：构筑物及其他辅助设施减值准备</t>
    </r>
  </si>
  <si>
    <r>
      <rPr>
        <sz val="10"/>
        <rFont val="宋体"/>
        <charset val="134"/>
      </rPr>
      <t>构筑物净额</t>
    </r>
  </si>
  <si>
    <t>固定资产—管道和沟槽评估明细表</t>
  </si>
  <si>
    <r>
      <rPr>
        <sz val="10"/>
        <rFont val="宋体"/>
        <charset val="134"/>
      </rPr>
      <t>表</t>
    </r>
    <r>
      <rPr>
        <sz val="10"/>
        <rFont val="Times New Roman"/>
        <charset val="134"/>
      </rPr>
      <t>4-8-3</t>
    </r>
  </si>
  <si>
    <r>
      <rPr>
        <sz val="10"/>
        <rFont val="宋体"/>
        <charset val="134"/>
      </rPr>
      <t>起讫地址</t>
    </r>
  </si>
  <si>
    <r>
      <rPr>
        <sz val="10"/>
        <rFont val="宋体"/>
        <charset val="134"/>
      </rPr>
      <t xml:space="preserve">长度
</t>
    </r>
    <r>
      <rPr>
        <sz val="10"/>
        <rFont val="Times New Roman"/>
        <charset val="134"/>
      </rPr>
      <t>(m)</t>
    </r>
  </si>
  <si>
    <r>
      <rPr>
        <sz val="10"/>
        <rFont val="宋体"/>
        <charset val="134"/>
      </rPr>
      <t xml:space="preserve">漕深
</t>
    </r>
    <r>
      <rPr>
        <sz val="10"/>
        <rFont val="Times New Roman"/>
        <charset val="134"/>
      </rPr>
      <t>(m)</t>
    </r>
  </si>
  <si>
    <r>
      <rPr>
        <sz val="10"/>
        <rFont val="宋体"/>
        <charset val="134"/>
      </rPr>
      <t>沟宽</t>
    </r>
    <r>
      <rPr>
        <sz val="10"/>
        <rFont val="Times New Roman"/>
        <charset val="134"/>
      </rPr>
      <t>*</t>
    </r>
    <r>
      <rPr>
        <sz val="10"/>
        <rFont val="宋体"/>
        <charset val="134"/>
      </rPr>
      <t>沟厚</t>
    </r>
    <r>
      <rPr>
        <sz val="10"/>
        <rFont val="Times New Roman"/>
        <charset val="134"/>
      </rPr>
      <t xml:space="preserve">(mm*mm)
</t>
    </r>
    <r>
      <rPr>
        <sz val="10"/>
        <rFont val="宋体"/>
        <charset val="134"/>
      </rPr>
      <t>管径</t>
    </r>
    <r>
      <rPr>
        <sz val="10"/>
        <rFont val="Times New Roman"/>
        <charset val="134"/>
      </rPr>
      <t>*</t>
    </r>
    <r>
      <rPr>
        <sz val="10"/>
        <rFont val="宋体"/>
        <charset val="134"/>
      </rPr>
      <t>壁厚</t>
    </r>
    <r>
      <rPr>
        <sz val="10"/>
        <rFont val="Times New Roman"/>
        <charset val="134"/>
      </rPr>
      <t>(mm*mm)</t>
    </r>
  </si>
  <si>
    <r>
      <rPr>
        <sz val="10"/>
        <rFont val="宋体"/>
        <charset val="134"/>
      </rPr>
      <t>材质</t>
    </r>
  </si>
  <si>
    <r>
      <rPr>
        <sz val="10"/>
        <rFont val="宋体"/>
        <charset val="134"/>
      </rPr>
      <t>绝缘方式</t>
    </r>
  </si>
  <si>
    <t>资产状态</t>
  </si>
  <si>
    <r>
      <rPr>
        <sz val="10"/>
        <color indexed="8"/>
        <rFont val="宋体"/>
        <charset val="134"/>
      </rPr>
      <t>管道沟槽合计</t>
    </r>
  </si>
  <si>
    <r>
      <rPr>
        <sz val="10"/>
        <color indexed="8"/>
        <rFont val="宋体"/>
        <charset val="134"/>
      </rPr>
      <t>减：管道和沟槽减值准备</t>
    </r>
  </si>
  <si>
    <r>
      <rPr>
        <sz val="10"/>
        <rFont val="宋体"/>
        <charset val="134"/>
      </rPr>
      <t>管道沟槽净额</t>
    </r>
  </si>
  <si>
    <t>固定资产——井巷工程评估明细表</t>
  </si>
  <si>
    <r>
      <rPr>
        <sz val="10"/>
        <rFont val="宋体"/>
        <charset val="134"/>
      </rPr>
      <t>表</t>
    </r>
    <r>
      <rPr>
        <sz val="10"/>
        <rFont val="Times New Roman"/>
        <charset val="134"/>
      </rPr>
      <t>4-8-4</t>
    </r>
  </si>
  <si>
    <r>
      <rPr>
        <sz val="10"/>
        <rFont val="宋体"/>
        <charset val="134"/>
      </rPr>
      <t>井巷工程名称</t>
    </r>
  </si>
  <si>
    <r>
      <rPr>
        <sz val="10"/>
        <rFont val="宋体"/>
        <charset val="134"/>
      </rPr>
      <t>岩石硬度系数</t>
    </r>
  </si>
  <si>
    <r>
      <rPr>
        <sz val="10"/>
        <rFont val="宋体"/>
        <charset val="134"/>
      </rPr>
      <t>支护</t>
    </r>
  </si>
  <si>
    <r>
      <rPr>
        <sz val="10"/>
        <rFont val="宋体"/>
        <charset val="134"/>
      </rPr>
      <t xml:space="preserve">锚杆长度
</t>
    </r>
    <r>
      <rPr>
        <sz val="10"/>
        <rFont val="Times New Roman"/>
        <charset val="134"/>
      </rPr>
      <t>(M)</t>
    </r>
  </si>
  <si>
    <r>
      <rPr>
        <sz val="10"/>
        <rFont val="宋体"/>
        <charset val="134"/>
      </rPr>
      <t>锚杆数量
（根</t>
    </r>
    <r>
      <rPr>
        <sz val="10"/>
        <rFont val="Times New Roman"/>
        <charset val="134"/>
      </rPr>
      <t>/M</t>
    </r>
    <r>
      <rPr>
        <sz val="10"/>
        <rFont val="宋体"/>
        <charset val="134"/>
      </rPr>
      <t>）</t>
    </r>
  </si>
  <si>
    <r>
      <rPr>
        <sz val="10"/>
        <rFont val="宋体"/>
        <charset val="134"/>
      </rPr>
      <t xml:space="preserve">轨型
</t>
    </r>
    <r>
      <rPr>
        <sz val="10"/>
        <rFont val="Times New Roman"/>
        <charset val="134"/>
      </rPr>
      <t>(KG/M)</t>
    </r>
  </si>
  <si>
    <r>
      <rPr>
        <sz val="10"/>
        <rFont val="宋体"/>
        <charset val="134"/>
      </rPr>
      <t xml:space="preserve">轨距
</t>
    </r>
    <r>
      <rPr>
        <sz val="10"/>
        <rFont val="Times New Roman"/>
        <charset val="134"/>
      </rPr>
      <t>(MM)</t>
    </r>
  </si>
  <si>
    <r>
      <rPr>
        <sz val="10"/>
        <rFont val="宋体"/>
        <charset val="134"/>
      </rPr>
      <t>轨枕</t>
    </r>
  </si>
  <si>
    <r>
      <rPr>
        <sz val="10"/>
        <rFont val="宋体"/>
        <charset val="134"/>
      </rPr>
      <t xml:space="preserve">支护厚度
</t>
    </r>
    <r>
      <rPr>
        <sz val="10"/>
        <rFont val="Times New Roman"/>
        <charset val="134"/>
      </rPr>
      <t>(mm)</t>
    </r>
  </si>
  <si>
    <r>
      <rPr>
        <sz val="10"/>
        <rFont val="宋体"/>
        <charset val="134"/>
      </rPr>
      <t xml:space="preserve">掘进断面
</t>
    </r>
    <r>
      <rPr>
        <sz val="10"/>
        <rFont val="Times New Roman"/>
        <charset val="134"/>
      </rPr>
      <t>(m2)</t>
    </r>
  </si>
  <si>
    <r>
      <rPr>
        <sz val="10"/>
        <rFont val="宋体"/>
        <charset val="134"/>
      </rPr>
      <t>巷道倾角</t>
    </r>
  </si>
  <si>
    <r>
      <rPr>
        <sz val="10"/>
        <rFont val="宋体"/>
        <charset val="134"/>
      </rPr>
      <t xml:space="preserve">巷道长度
</t>
    </r>
    <r>
      <rPr>
        <sz val="10"/>
        <rFont val="Times New Roman"/>
        <charset val="134"/>
      </rPr>
      <t>(M)</t>
    </r>
  </si>
  <si>
    <r>
      <rPr>
        <sz val="10"/>
        <rFont val="宋体"/>
        <charset val="134"/>
      </rPr>
      <t xml:space="preserve">硐室体积
</t>
    </r>
    <r>
      <rPr>
        <sz val="10"/>
        <rFont val="Times New Roman"/>
        <charset val="134"/>
      </rPr>
      <t>(M3)</t>
    </r>
  </si>
  <si>
    <t>竣工年月</t>
  </si>
  <si>
    <r>
      <rPr>
        <sz val="10"/>
        <rFont val="宋体"/>
        <charset val="134"/>
      </rPr>
      <t>尚可使用年限</t>
    </r>
  </si>
  <si>
    <r>
      <rPr>
        <sz val="10"/>
        <rFont val="宋体"/>
        <charset val="134"/>
      </rPr>
      <t>方式</t>
    </r>
  </si>
  <si>
    <r>
      <rPr>
        <sz val="10"/>
        <color indexed="8"/>
        <rFont val="宋体"/>
        <charset val="134"/>
      </rPr>
      <t>井巷工程合计</t>
    </r>
  </si>
  <si>
    <r>
      <rPr>
        <sz val="10"/>
        <color indexed="8"/>
        <rFont val="宋体"/>
        <charset val="134"/>
      </rPr>
      <t>减：井巷工程减值准备</t>
    </r>
  </si>
  <si>
    <t>井巷工程净额</t>
  </si>
  <si>
    <t>固定资产—机器设备评估明细表</t>
  </si>
  <si>
    <r>
      <rPr>
        <sz val="10"/>
        <rFont val="宋体"/>
        <charset val="134"/>
      </rPr>
      <t>表</t>
    </r>
    <r>
      <rPr>
        <sz val="10"/>
        <rFont val="Times New Roman"/>
        <charset val="134"/>
      </rPr>
      <t>4-8-5</t>
    </r>
  </si>
  <si>
    <r>
      <rPr>
        <sz val="10"/>
        <rFont val="宋体"/>
        <charset val="134"/>
      </rPr>
      <t>设备名称</t>
    </r>
  </si>
  <si>
    <r>
      <rPr>
        <sz val="10"/>
        <rFont val="宋体"/>
        <charset val="134"/>
      </rPr>
      <t>生产厂家</t>
    </r>
  </si>
  <si>
    <r>
      <rPr>
        <sz val="10"/>
        <rFont val="宋体"/>
        <charset val="134"/>
      </rPr>
      <t>设备材质</t>
    </r>
  </si>
  <si>
    <r>
      <rPr>
        <sz val="10"/>
        <rFont val="宋体"/>
        <charset val="134"/>
      </rPr>
      <t>设备重量（</t>
    </r>
    <r>
      <rPr>
        <sz val="10"/>
        <rFont val="Times New Roman"/>
        <charset val="134"/>
      </rPr>
      <t>T</t>
    </r>
    <r>
      <rPr>
        <sz val="10"/>
        <rFont val="宋体"/>
        <charset val="134"/>
      </rPr>
      <t>）</t>
    </r>
  </si>
  <si>
    <r>
      <rPr>
        <sz val="10"/>
        <rFont val="宋体"/>
        <charset val="134"/>
      </rPr>
      <t>购置日期</t>
    </r>
  </si>
  <si>
    <r>
      <rPr>
        <sz val="10"/>
        <rFont val="宋体"/>
        <charset val="134"/>
      </rPr>
      <t>设备近期市场价格</t>
    </r>
  </si>
  <si>
    <r>
      <rPr>
        <sz val="10"/>
        <rFont val="宋体"/>
        <charset val="134"/>
      </rPr>
      <t>近期价格内涵</t>
    </r>
  </si>
  <si>
    <r>
      <rPr>
        <sz val="10"/>
        <color indexed="8"/>
        <rFont val="宋体"/>
        <charset val="134"/>
      </rPr>
      <t>机器设备合计</t>
    </r>
  </si>
  <si>
    <r>
      <rPr>
        <sz val="10"/>
        <color indexed="8"/>
        <rFont val="宋体"/>
        <charset val="134"/>
      </rPr>
      <t>减：机器设备减值准备</t>
    </r>
  </si>
  <si>
    <r>
      <rPr>
        <sz val="10"/>
        <rFont val="宋体"/>
        <charset val="134"/>
      </rPr>
      <t>机器设备净额</t>
    </r>
  </si>
  <si>
    <t>固定资产—车辆评估明细表</t>
  </si>
  <si>
    <r>
      <rPr>
        <sz val="10"/>
        <rFont val="宋体"/>
        <charset val="134"/>
      </rPr>
      <t>表</t>
    </r>
    <r>
      <rPr>
        <sz val="10"/>
        <rFont val="Times New Roman"/>
        <charset val="134"/>
      </rPr>
      <t>4-8-6</t>
    </r>
  </si>
  <si>
    <r>
      <rPr>
        <sz val="10"/>
        <rFont val="宋体"/>
        <charset val="134"/>
      </rPr>
      <t>车辆牌号</t>
    </r>
  </si>
  <si>
    <r>
      <rPr>
        <sz val="10"/>
        <rFont val="宋体"/>
        <charset val="134"/>
      </rPr>
      <t>行驶证载权利人</t>
    </r>
  </si>
  <si>
    <r>
      <rPr>
        <sz val="10"/>
        <rFont val="宋体"/>
        <charset val="134"/>
      </rPr>
      <t>车辆名称</t>
    </r>
  </si>
  <si>
    <r>
      <rPr>
        <sz val="10"/>
        <rFont val="宋体"/>
        <charset val="134"/>
      </rPr>
      <t>所属部门</t>
    </r>
  </si>
  <si>
    <r>
      <rPr>
        <sz val="10"/>
        <rFont val="宋体"/>
        <charset val="134"/>
      </rPr>
      <t xml:space="preserve">已行驶里程
</t>
    </r>
    <r>
      <rPr>
        <sz val="10"/>
        <rFont val="Times New Roman"/>
        <charset val="134"/>
      </rPr>
      <t>(</t>
    </r>
    <r>
      <rPr>
        <sz val="10"/>
        <rFont val="宋体"/>
        <charset val="134"/>
      </rPr>
      <t>公里</t>
    </r>
    <r>
      <rPr>
        <sz val="10"/>
        <rFont val="Times New Roman"/>
        <charset val="134"/>
      </rPr>
      <t>)</t>
    </r>
  </si>
  <si>
    <r>
      <rPr>
        <sz val="10"/>
        <color indexed="8"/>
        <rFont val="宋体"/>
        <charset val="134"/>
      </rPr>
      <t>车辆合计</t>
    </r>
  </si>
  <si>
    <r>
      <rPr>
        <sz val="10"/>
        <color indexed="8"/>
        <rFont val="宋体"/>
        <charset val="134"/>
      </rPr>
      <t>减：车辆减值准备</t>
    </r>
  </si>
  <si>
    <r>
      <rPr>
        <sz val="10"/>
        <rFont val="宋体"/>
        <charset val="134"/>
      </rPr>
      <t>车辆净额</t>
    </r>
  </si>
  <si>
    <t>固定资产拟处置清单</t>
  </si>
  <si>
    <r>
      <rPr>
        <sz val="10"/>
        <rFont val="宋体"/>
        <charset val="134"/>
      </rPr>
      <t>评估基准日：</t>
    </r>
    <r>
      <rPr>
        <sz val="10"/>
        <rFont val="Times New Roman"/>
        <charset val="134"/>
      </rPr>
      <t>2025</t>
    </r>
    <r>
      <rPr>
        <sz val="10"/>
        <rFont val="宋体"/>
        <charset val="134"/>
      </rPr>
      <t>年</t>
    </r>
    <r>
      <rPr>
        <sz val="10"/>
        <rFont val="Times New Roman"/>
        <charset val="134"/>
      </rPr>
      <t>11</t>
    </r>
    <r>
      <rPr>
        <sz val="10"/>
        <rFont val="宋体"/>
        <charset val="134"/>
      </rPr>
      <t>月</t>
    </r>
    <r>
      <rPr>
        <sz val="10"/>
        <rFont val="Times New Roman"/>
        <charset val="134"/>
      </rPr>
      <t>30</t>
    </r>
    <r>
      <rPr>
        <sz val="10"/>
        <rFont val="宋体"/>
        <charset val="134"/>
      </rPr>
      <t>日</t>
    </r>
  </si>
  <si>
    <t>产权持有人：湖北省徽工生物技本研究有限公司</t>
  </si>
  <si>
    <t>金额单位：人民币元</t>
  </si>
  <si>
    <t>序号</t>
  </si>
  <si>
    <t>设备名称</t>
  </si>
  <si>
    <t>规格型号</t>
  </si>
  <si>
    <t>存放地点</t>
  </si>
  <si>
    <t>成新率%</t>
  </si>
  <si>
    <t>01100301990000067</t>
  </si>
  <si>
    <t>冰箱</t>
  </si>
  <si>
    <t>BCD-649WE</t>
  </si>
  <si>
    <t>台</t>
  </si>
  <si>
    <t>01100301990000127</t>
  </si>
  <si>
    <t>电脑</t>
  </si>
  <si>
    <t>臼式研磨仪</t>
  </si>
  <si>
    <t>ST-B100</t>
  </si>
  <si>
    <t>01100301040000082</t>
  </si>
  <si>
    <t>显微数码成像系统</t>
  </si>
  <si>
    <t>BX51</t>
  </si>
  <si>
    <t>行星球磨仪</t>
  </si>
  <si>
    <t>F-P4000</t>
  </si>
  <si>
    <t>真空干燥箱</t>
  </si>
  <si>
    <t>LVO-1B(6050)</t>
  </si>
  <si>
    <t>01100301040000169</t>
  </si>
  <si>
    <t>紫外可见分光光度计</t>
  </si>
  <si>
    <t>uv700</t>
  </si>
  <si>
    <t>格力空调天井机</t>
  </si>
  <si>
    <t>KFR-72GW</t>
  </si>
  <si>
    <t>01100301040000216</t>
  </si>
  <si>
    <t>海尔冰箱</t>
  </si>
  <si>
    <t>DW-40L262</t>
  </si>
  <si>
    <t>01100301040000175</t>
  </si>
  <si>
    <t>气相色谱仪</t>
  </si>
  <si>
    <t>GC122</t>
  </si>
  <si>
    <t>全波长酶标仪</t>
  </si>
  <si>
    <t>TECAN INFINITE 200 PRO</t>
  </si>
  <si>
    <t>全自动微生物鉴定分析仪</t>
  </si>
  <si>
    <t>VITEK 2 Compact</t>
  </si>
  <si>
    <t>01100301040000195</t>
  </si>
  <si>
    <t>微量核酸蛋白分析仪</t>
  </si>
  <si>
    <t>Nannodrop2000</t>
  </si>
  <si>
    <t>液相色谱仪</t>
  </si>
  <si>
    <t>P3100</t>
  </si>
  <si>
    <t>紫外分光光度仪</t>
  </si>
  <si>
    <t>UV-2600</t>
  </si>
  <si>
    <t>自动进样器</t>
  </si>
  <si>
    <t>S3100</t>
  </si>
  <si>
    <t>01100301990000113</t>
  </si>
  <si>
    <t>01100301990000111</t>
  </si>
  <si>
    <t>打印机</t>
  </si>
  <si>
    <t>01100301990000065</t>
  </si>
  <si>
    <t>01100301990000089</t>
  </si>
  <si>
    <t>01100301990000128</t>
  </si>
  <si>
    <t>01100301990000120</t>
  </si>
  <si>
    <t>S-10生物传感器分析仪</t>
  </si>
  <si>
    <t>S-10</t>
  </si>
  <si>
    <t>便携式ph仪</t>
  </si>
  <si>
    <t>PHBJ-260F</t>
  </si>
  <si>
    <t>便携式溶解氧测定仪</t>
  </si>
  <si>
    <t>LH-DO2M</t>
  </si>
  <si>
    <t>便携式水质分析仪</t>
  </si>
  <si>
    <t>PMI800</t>
  </si>
  <si>
    <t>便携式悬浮物测定仪</t>
  </si>
  <si>
    <t>LH-SS2M</t>
  </si>
  <si>
    <t>01100301040000196</t>
  </si>
  <si>
    <t>不锈钢多联过虑系统</t>
  </si>
  <si>
    <t>ZKB-1A型</t>
  </si>
  <si>
    <t>01100301040000182</t>
  </si>
  <si>
    <t>超低温冰箱</t>
  </si>
  <si>
    <t>902</t>
  </si>
  <si>
    <t>01100301040000199</t>
  </si>
  <si>
    <t>超声波清洗机</t>
  </si>
  <si>
    <t>JP-040</t>
  </si>
  <si>
    <t>01100301040000197</t>
  </si>
  <si>
    <t>纯水机</t>
  </si>
  <si>
    <t>UPW-S(15)</t>
  </si>
  <si>
    <t>多参数水质测定仪</t>
  </si>
  <si>
    <t>5B-6C（V11）</t>
  </si>
  <si>
    <t>酸度计</t>
  </si>
  <si>
    <t>FE28</t>
  </si>
  <si>
    <t>台式高速冷冻机</t>
  </si>
  <si>
    <t>TGL-20M</t>
  </si>
  <si>
    <t>真空封口机</t>
  </si>
  <si>
    <t>DZ-400 2S</t>
  </si>
  <si>
    <t>01100301990000168</t>
  </si>
  <si>
    <t>冰箱卧式</t>
  </si>
  <si>
    <t>01100301990000110</t>
  </si>
  <si>
    <t>-40°C超低温冰箱</t>
  </si>
  <si>
    <t>DW-40L508</t>
  </si>
  <si>
    <t>-40℃超低温冰箱</t>
  </si>
  <si>
    <t>MDF-U74V</t>
  </si>
  <si>
    <t>MDF-U54V</t>
  </si>
  <si>
    <t>01100301040000115</t>
  </si>
  <si>
    <t>230</t>
  </si>
  <si>
    <t>01100301040000181</t>
  </si>
  <si>
    <t>低温保存箱</t>
  </si>
  <si>
    <t>01100301990000114</t>
  </si>
  <si>
    <t>格力空调柜机KFR-120LW</t>
  </si>
  <si>
    <t>KFR-120LW</t>
  </si>
  <si>
    <t>超声波清洗器</t>
  </si>
  <si>
    <t>S10-H</t>
  </si>
  <si>
    <t>电热鼓风干燥箱</t>
  </si>
  <si>
    <t>WGL-125B</t>
  </si>
  <si>
    <t>格力空调KFR-32GW</t>
  </si>
  <si>
    <t>KFR-32GW</t>
  </si>
  <si>
    <t>格力空调挂机KFR-26GW</t>
  </si>
  <si>
    <t>KFR-26GW</t>
  </si>
  <si>
    <t>01100301990000060</t>
  </si>
  <si>
    <t>洗衣机</t>
  </si>
  <si>
    <t>XQB55-00807</t>
  </si>
  <si>
    <t>自动灭菌锅</t>
  </si>
  <si>
    <t>LDZF-50KB</t>
  </si>
  <si>
    <t>01100301990000121</t>
  </si>
  <si>
    <t>P1106</t>
  </si>
  <si>
    <t>静音无油空压机</t>
  </si>
  <si>
    <t>GA-84</t>
  </si>
  <si>
    <t>01100301040000204</t>
  </si>
  <si>
    <t>PCR仪</t>
  </si>
  <si>
    <t>ETC-811</t>
  </si>
  <si>
    <t>01100301990000125</t>
  </si>
  <si>
    <t>办公设备TS100</t>
  </si>
  <si>
    <t>TS100</t>
  </si>
  <si>
    <t>01100301990000139</t>
  </si>
  <si>
    <t>HYC-940</t>
  </si>
  <si>
    <t>01100301990000174</t>
  </si>
  <si>
    <t>LG</t>
  </si>
  <si>
    <t>01100301040000122</t>
  </si>
  <si>
    <t>超声波细胞粉碎机</t>
  </si>
  <si>
    <t>SCIENTZ-Ⅱz</t>
  </si>
  <si>
    <t>01100301040000198</t>
  </si>
  <si>
    <t>超微量分光光度计</t>
  </si>
  <si>
    <t>Dynamica DNA Master</t>
  </si>
  <si>
    <t>01100301040000205</t>
  </si>
  <si>
    <t>多功能成像系统</t>
  </si>
  <si>
    <t>quantum ST5</t>
  </si>
  <si>
    <t>01100301040000201</t>
  </si>
  <si>
    <t>恒温振荡器</t>
  </si>
  <si>
    <t>MS7-H550-PRO</t>
  </si>
  <si>
    <t>01100301040000193</t>
  </si>
  <si>
    <t>琼脂糖水平电泳仪</t>
  </si>
  <si>
    <t>DYCP-31DN型</t>
  </si>
  <si>
    <t>01100301040000191</t>
  </si>
  <si>
    <t>双稳定时电泳仪电源</t>
  </si>
  <si>
    <t>DYY-6C</t>
  </si>
  <si>
    <t>01100301040000123</t>
  </si>
  <si>
    <t>台式高速冷冻微量离心机</t>
  </si>
  <si>
    <t>D3024R</t>
  </si>
  <si>
    <t>01100301040000003</t>
  </si>
  <si>
    <t>电子天平</t>
  </si>
  <si>
    <t>AR2202CN</t>
  </si>
  <si>
    <t>01100301040000184</t>
  </si>
  <si>
    <t>PB203N</t>
  </si>
  <si>
    <t>分析天平</t>
  </si>
  <si>
    <t>ME140E</t>
  </si>
  <si>
    <t>格力挂机空调KFR-26GW</t>
  </si>
  <si>
    <t>水分活度仪</t>
  </si>
  <si>
    <t>HP23AW</t>
  </si>
  <si>
    <t>01100301040000183</t>
  </si>
  <si>
    <t>天平</t>
  </si>
  <si>
    <t>PL6001E</t>
  </si>
  <si>
    <t>格力空调挂机KFR-50GW</t>
  </si>
  <si>
    <t>KFR-50GW</t>
  </si>
  <si>
    <t>01100301040000126</t>
  </si>
  <si>
    <t>菌种封口设备</t>
  </si>
  <si>
    <t>TF-1</t>
  </si>
  <si>
    <t>真空泵</t>
  </si>
  <si>
    <t>2XZ-2B</t>
  </si>
  <si>
    <t>01100301040000093</t>
  </si>
  <si>
    <t>发酵系统</t>
  </si>
  <si>
    <t>LZB-4</t>
  </si>
  <si>
    <t>高速冷冻离心机</t>
  </si>
  <si>
    <t>GL20B</t>
  </si>
  <si>
    <t>01100301040000159</t>
  </si>
  <si>
    <t>钧菱</t>
  </si>
  <si>
    <t>01100301040000061</t>
  </si>
  <si>
    <t>管式分离机</t>
  </si>
  <si>
    <t>GQLB-75</t>
  </si>
  <si>
    <t>离心机</t>
  </si>
  <si>
    <t>LXJ-ⅡB</t>
  </si>
  <si>
    <t>01100301040000050</t>
  </si>
  <si>
    <t>蠕动泵</t>
  </si>
  <si>
    <t>01100301040000172</t>
  </si>
  <si>
    <t>水消毒臭氧消毒机</t>
  </si>
  <si>
    <t>LHK16C-A</t>
  </si>
  <si>
    <t>旋转蒸发器</t>
  </si>
  <si>
    <t>GG-17</t>
  </si>
  <si>
    <t>蒸汽发生器</t>
  </si>
  <si>
    <t>YN24-0.7-D</t>
  </si>
  <si>
    <t>生物安全柜</t>
  </si>
  <si>
    <t>BSC-1600 II A2</t>
  </si>
  <si>
    <t>格力空调挂机KFR-35GW</t>
  </si>
  <si>
    <t>KFR-35GW</t>
  </si>
  <si>
    <t>冷冻干燥机</t>
  </si>
  <si>
    <t>Polit3-6M</t>
  </si>
  <si>
    <t>LGJ-10</t>
  </si>
  <si>
    <t>01100301040000148</t>
  </si>
  <si>
    <t>台式冷冻干燥机</t>
  </si>
  <si>
    <t>FD-1A-50</t>
  </si>
  <si>
    <t>格力空调挂机KFR-72GW</t>
  </si>
  <si>
    <t>裸手有袖厌氧工作站</t>
  </si>
  <si>
    <t>AW400TG</t>
  </si>
  <si>
    <t>01100301040000202</t>
  </si>
  <si>
    <t>生化培养箱</t>
  </si>
  <si>
    <t>LR-150F</t>
  </si>
  <si>
    <t>01100301040000124</t>
  </si>
  <si>
    <t>厌养培养箱</t>
  </si>
  <si>
    <t>Anaerobox Ⅳ</t>
  </si>
  <si>
    <t>药品稳定性试验箱</t>
  </si>
  <si>
    <t>YP-SD150</t>
  </si>
  <si>
    <t>显微镜</t>
  </si>
  <si>
    <t>CX31</t>
  </si>
  <si>
    <t>除尘粉碎机</t>
  </si>
  <si>
    <t>WF-20B</t>
  </si>
  <si>
    <t>01100301040000180</t>
  </si>
  <si>
    <t>混合机</t>
  </si>
  <si>
    <t>空调除湿机</t>
  </si>
  <si>
    <t>DH-890C</t>
  </si>
  <si>
    <t>有机玻璃手套箱</t>
  </si>
  <si>
    <t>01100301990000066</t>
  </si>
  <si>
    <t>BSD-649WE</t>
  </si>
  <si>
    <t>二氧化碳培养箱</t>
  </si>
  <si>
    <t>CLM-170B</t>
  </si>
  <si>
    <t>01100301040000167</t>
  </si>
  <si>
    <t>全温度振荡培养箱</t>
  </si>
  <si>
    <t>hqz-x300c</t>
  </si>
  <si>
    <t>小容量全温振荡培养箱</t>
  </si>
  <si>
    <t>ZQZY-78CN</t>
  </si>
  <si>
    <t>01100301040000177</t>
  </si>
  <si>
    <t>AC2-5S1</t>
  </si>
  <si>
    <t>01100301040000203</t>
  </si>
  <si>
    <t>01100301040000178</t>
  </si>
  <si>
    <t>二级生物洁净安全柜</t>
  </si>
  <si>
    <t>BSC-1300 II A2</t>
  </si>
  <si>
    <t>恒温恒湿箱</t>
  </si>
  <si>
    <t>BPS-250CL</t>
  </si>
  <si>
    <t>01100301040000179</t>
  </si>
  <si>
    <t>灭菌器</t>
  </si>
  <si>
    <t>ZH-HM-261</t>
  </si>
  <si>
    <t>01100301040000185</t>
  </si>
  <si>
    <t>01100301990000137</t>
  </si>
  <si>
    <t>空压机</t>
  </si>
  <si>
    <t>机房</t>
  </si>
  <si>
    <t>01100301990000048</t>
  </si>
  <si>
    <t>联想笔记本</t>
  </si>
  <si>
    <t>电磁炉</t>
  </si>
  <si>
    <t>容器电热油汀</t>
  </si>
  <si>
    <t>打孔机</t>
  </si>
  <si>
    <t>精密酸度计</t>
  </si>
  <si>
    <t>PHS-2CA</t>
  </si>
  <si>
    <t>数显恒温水浴锅</t>
  </si>
  <si>
    <t>HH-3</t>
  </si>
  <si>
    <t>HH-6</t>
  </si>
  <si>
    <t>微波炉</t>
  </si>
  <si>
    <t>01100301990000189</t>
  </si>
  <si>
    <t>BCD-610W</t>
  </si>
  <si>
    <t>SFL410</t>
  </si>
  <si>
    <t>FCD-208</t>
  </si>
  <si>
    <t>打码机</t>
  </si>
  <si>
    <t>手持扫描仪</t>
  </si>
  <si>
    <t>干燥箱</t>
  </si>
  <si>
    <t>101A-2</t>
  </si>
  <si>
    <t>手提式蒸汽灭菌锅</t>
  </si>
  <si>
    <t>YX280A</t>
  </si>
  <si>
    <t>灭菌锅</t>
  </si>
  <si>
    <t>YM75</t>
  </si>
  <si>
    <t>超净工作台</t>
  </si>
  <si>
    <t>CJ-1D</t>
  </si>
  <si>
    <t>旋涡混合器</t>
  </si>
  <si>
    <t>XH-C</t>
  </si>
  <si>
    <t>手提式蒸汽消毒锅</t>
  </si>
  <si>
    <t>YX28013</t>
  </si>
  <si>
    <t>熔封机</t>
  </si>
  <si>
    <t>01100301040000209</t>
  </si>
  <si>
    <t>SW-CF-2FD</t>
  </si>
  <si>
    <t>多功能自动封口机</t>
  </si>
  <si>
    <t>FR790</t>
  </si>
  <si>
    <t>搅拌器</t>
  </si>
  <si>
    <t>TB-10</t>
  </si>
  <si>
    <t>BCD-649WG</t>
  </si>
  <si>
    <t>01100301040000047</t>
  </si>
  <si>
    <t>台式高速冷冻离心机</t>
  </si>
  <si>
    <t>TGLL-18K</t>
  </si>
  <si>
    <t>01100301040000016</t>
  </si>
  <si>
    <t>均质搅拌仪</t>
  </si>
  <si>
    <t>JJ-1</t>
  </si>
  <si>
    <t>铝合金桌</t>
  </si>
  <si>
    <t>201、210</t>
  </si>
  <si>
    <t>蒸馏水发生器</t>
  </si>
  <si>
    <t>P25</t>
  </si>
  <si>
    <t>三足式离心机</t>
  </si>
  <si>
    <t>300型</t>
  </si>
  <si>
    <t>SW-CJ-2FD</t>
  </si>
  <si>
    <t>bcd-218e</t>
  </si>
  <si>
    <t>01100301040000036</t>
  </si>
  <si>
    <t>LRH-150B</t>
  </si>
  <si>
    <t>厌氧箱</t>
  </si>
  <si>
    <t>DY-2</t>
  </si>
  <si>
    <t>包装机</t>
  </si>
  <si>
    <t>SB-80</t>
  </si>
  <si>
    <t>脚踏瞬热封口机</t>
  </si>
  <si>
    <t>PFS-F350</t>
  </si>
  <si>
    <t>01100301040000210</t>
  </si>
  <si>
    <t>电热恒温培养箱</t>
  </si>
  <si>
    <t>DHP-3690</t>
  </si>
  <si>
    <t>电热培养箱</t>
  </si>
  <si>
    <t>BHP-9162</t>
  </si>
  <si>
    <t>光照培养箱</t>
  </si>
  <si>
    <t>LRH-250-G</t>
  </si>
  <si>
    <t>菌落计数器</t>
  </si>
  <si>
    <t>XK97-A</t>
  </si>
  <si>
    <t>数显电热培养箱</t>
  </si>
  <si>
    <t>303</t>
  </si>
  <si>
    <t>WMEK-02</t>
  </si>
  <si>
    <t>生化培养箱-3</t>
  </si>
  <si>
    <t>LR150F</t>
  </si>
  <si>
    <t>普通显微镜-4</t>
  </si>
  <si>
    <t>leica</t>
  </si>
  <si>
    <t>LRH-250F</t>
  </si>
  <si>
    <t>210,209、201</t>
  </si>
  <si>
    <t>电陶炉</t>
  </si>
  <si>
    <t>213、205</t>
  </si>
  <si>
    <t>铁皮更衣柜</t>
  </si>
  <si>
    <t>机房楼梯间</t>
  </si>
  <si>
    <t>发电机</t>
  </si>
  <si>
    <t>大厅配电房</t>
  </si>
  <si>
    <t>电子设备合计</t>
  </si>
  <si>
    <t>固定资产—土地评估明细表</t>
  </si>
  <si>
    <r>
      <rPr>
        <sz val="10"/>
        <rFont val="宋体"/>
        <charset val="134"/>
      </rPr>
      <t>表</t>
    </r>
    <r>
      <rPr>
        <sz val="10"/>
        <rFont val="Times New Roman"/>
        <charset val="134"/>
      </rPr>
      <t>4-8-8</t>
    </r>
  </si>
  <si>
    <t>证载权利人</t>
  </si>
  <si>
    <t>终止日期</t>
  </si>
  <si>
    <r>
      <rPr>
        <b/>
        <sz val="16"/>
        <rFont val="黑体"/>
        <charset val="134"/>
      </rPr>
      <t>固定资产</t>
    </r>
    <r>
      <rPr>
        <b/>
        <sz val="16"/>
        <rFont val="Arial Narrow"/>
        <charset val="134"/>
      </rPr>
      <t>--</t>
    </r>
    <r>
      <rPr>
        <b/>
        <sz val="16"/>
        <rFont val="黑体"/>
        <charset val="134"/>
      </rPr>
      <t>船舶清查评估明细表</t>
    </r>
  </si>
  <si>
    <t>表4-8-9</t>
  </si>
  <si>
    <t>船舶编号</t>
  </si>
  <si>
    <t>船舶名称</t>
  </si>
  <si>
    <t>船舶类型</t>
  </si>
  <si>
    <t>建造厂家</t>
  </si>
  <si>
    <t>已行驶海里</t>
  </si>
  <si>
    <t>额定功率</t>
  </si>
  <si>
    <r>
      <rPr>
        <sz val="10"/>
        <rFont val="宋体"/>
        <charset val="134"/>
      </rPr>
      <t>额定载重</t>
    </r>
    <r>
      <rPr>
        <sz val="10"/>
        <rFont val="Times New Roman"/>
        <charset val="134"/>
      </rPr>
      <t>(</t>
    </r>
    <r>
      <rPr>
        <sz val="10"/>
        <rFont val="宋体"/>
        <charset val="134"/>
      </rPr>
      <t>客</t>
    </r>
    <r>
      <rPr>
        <sz val="10"/>
        <rFont val="Times New Roman"/>
        <charset val="134"/>
      </rPr>
      <t>)</t>
    </r>
    <r>
      <rPr>
        <sz val="10"/>
        <rFont val="宋体"/>
        <charset val="134"/>
      </rPr>
      <t>量</t>
    </r>
  </si>
  <si>
    <t>满载排水量(t)</t>
  </si>
  <si>
    <t>空载排水量(t)</t>
  </si>
  <si>
    <t>满载吃水(m)</t>
  </si>
  <si>
    <t>空载吃水(m)</t>
  </si>
  <si>
    <t>空船重量(t)</t>
  </si>
  <si>
    <t>定员(人)</t>
  </si>
  <si>
    <t>航速(节)</t>
  </si>
  <si>
    <t>航区</t>
  </si>
  <si>
    <t>船级社</t>
  </si>
  <si>
    <t>总吨位</t>
  </si>
  <si>
    <t>净吨位</t>
  </si>
  <si>
    <t>货舱涂层</t>
  </si>
  <si>
    <t>船舶主尺度</t>
  </si>
  <si>
    <t>最近一次船检情况</t>
  </si>
  <si>
    <t>主机</t>
  </si>
  <si>
    <t>购置日期</t>
  </si>
  <si>
    <t>建造完成日期</t>
  </si>
  <si>
    <r>
      <rPr>
        <sz val="10"/>
        <rFont val="宋体"/>
        <charset val="134"/>
      </rPr>
      <t>合同价</t>
    </r>
    <r>
      <rPr>
        <sz val="10"/>
        <rFont val="Times New Roman"/>
        <charset val="134"/>
      </rPr>
      <t>(</t>
    </r>
    <r>
      <rPr>
        <sz val="10"/>
        <rFont val="宋体"/>
        <charset val="134"/>
      </rPr>
      <t>美元或人民币</t>
    </r>
    <r>
      <rPr>
        <sz val="10"/>
        <rFont val="Times New Roman"/>
        <charset val="134"/>
      </rPr>
      <t>)</t>
    </r>
  </si>
  <si>
    <t>船长</t>
  </si>
  <si>
    <t>型宽</t>
  </si>
  <si>
    <t>型深</t>
  </si>
  <si>
    <t>船体</t>
  </si>
  <si>
    <t>轮机</t>
  </si>
  <si>
    <t>舾装</t>
  </si>
  <si>
    <t>电气</t>
  </si>
  <si>
    <t>生产厂商、型号、功率、转速</t>
  </si>
  <si>
    <t>原动机生产厂商、型号、功率、转速</t>
  </si>
  <si>
    <t>主发电机功率(KW)</t>
  </si>
  <si>
    <r>
      <rPr>
        <sz val="10"/>
        <rFont val="宋体"/>
        <charset val="134"/>
      </rPr>
      <t>美元</t>
    </r>
    <r>
      <rPr>
        <sz val="10"/>
        <rFont val="Times New Roman"/>
        <charset val="134"/>
      </rPr>
      <t>($)</t>
    </r>
  </si>
  <si>
    <r>
      <rPr>
        <sz val="10"/>
        <rFont val="宋体"/>
        <charset val="134"/>
      </rPr>
      <t>人民币</t>
    </r>
    <r>
      <rPr>
        <sz val="10"/>
        <rFont val="Times New Roman"/>
        <charset val="134"/>
      </rPr>
      <t>(</t>
    </r>
    <r>
      <rPr>
        <sz val="10"/>
        <rFont val="宋体"/>
        <charset val="134"/>
      </rPr>
      <t>￥</t>
    </r>
    <r>
      <rPr>
        <sz val="10"/>
        <rFont val="Times New Roman"/>
        <charset val="134"/>
      </rPr>
      <t>)</t>
    </r>
  </si>
  <si>
    <r>
      <rPr>
        <sz val="10"/>
        <rFont val="宋体"/>
        <charset val="134"/>
      </rPr>
      <t>成新率</t>
    </r>
    <r>
      <rPr>
        <sz val="10"/>
        <rFont val="Arial Narrow"/>
        <charset val="134"/>
      </rPr>
      <t>%</t>
    </r>
  </si>
  <si>
    <t>船舶合计</t>
  </si>
  <si>
    <t>减：船舶减值准备</t>
  </si>
  <si>
    <t>船舶净额</t>
  </si>
  <si>
    <t>在建工程评估汇总表</t>
  </si>
  <si>
    <r>
      <rPr>
        <sz val="10"/>
        <rFont val="宋体"/>
        <charset val="134"/>
      </rPr>
      <t>表</t>
    </r>
    <r>
      <rPr>
        <sz val="10"/>
        <rFont val="Times New Roman"/>
        <charset val="134"/>
      </rPr>
      <t>4-9</t>
    </r>
  </si>
  <si>
    <t>4-7-1</t>
  </si>
  <si>
    <r>
      <rPr>
        <sz val="10"/>
        <rFont val="宋体"/>
        <charset val="134"/>
      </rPr>
      <t>在建工程</t>
    </r>
    <r>
      <rPr>
        <sz val="10"/>
        <rFont val="Times New Roman"/>
        <charset val="134"/>
      </rPr>
      <t>—</t>
    </r>
    <r>
      <rPr>
        <sz val="10"/>
        <rFont val="宋体"/>
        <charset val="134"/>
      </rPr>
      <t>土建工程</t>
    </r>
  </si>
  <si>
    <t>4-7-2</t>
  </si>
  <si>
    <r>
      <rPr>
        <sz val="10"/>
        <rFont val="宋体"/>
        <charset val="134"/>
      </rPr>
      <t>在建工程</t>
    </r>
    <r>
      <rPr>
        <sz val="10"/>
        <rFont val="Times New Roman"/>
        <charset val="134"/>
      </rPr>
      <t>—</t>
    </r>
    <r>
      <rPr>
        <sz val="10"/>
        <rFont val="宋体"/>
        <charset val="134"/>
      </rPr>
      <t>设备安装工程</t>
    </r>
  </si>
  <si>
    <t>4-7-3</t>
  </si>
  <si>
    <t>待摊投资</t>
  </si>
  <si>
    <r>
      <rPr>
        <sz val="10"/>
        <rFont val="宋体"/>
        <charset val="134"/>
      </rPr>
      <t>在建工程合计</t>
    </r>
  </si>
  <si>
    <r>
      <rPr>
        <sz val="10"/>
        <rFont val="宋体"/>
        <charset val="134"/>
      </rPr>
      <t>减：在建工程减值准备</t>
    </r>
  </si>
  <si>
    <r>
      <rPr>
        <sz val="10"/>
        <rFont val="宋体"/>
        <charset val="134"/>
      </rPr>
      <t>在建工程净额</t>
    </r>
  </si>
  <si>
    <t>在建工程—土建工程评估明细表</t>
  </si>
  <si>
    <r>
      <rPr>
        <sz val="10"/>
        <rFont val="宋体"/>
        <charset val="134"/>
      </rPr>
      <t>表</t>
    </r>
    <r>
      <rPr>
        <sz val="10"/>
        <rFont val="Times New Roman"/>
        <charset val="134"/>
      </rPr>
      <t>4-9-1</t>
    </r>
  </si>
  <si>
    <r>
      <rPr>
        <sz val="10"/>
        <rFont val="宋体"/>
        <charset val="134"/>
      </rPr>
      <t>建筑面积</t>
    </r>
    <r>
      <rPr>
        <sz val="10"/>
        <rFont val="Times New Roman"/>
        <charset val="134"/>
      </rPr>
      <t>/</t>
    </r>
    <r>
      <rPr>
        <sz val="10"/>
        <rFont val="宋体"/>
        <charset val="134"/>
      </rPr>
      <t>容积
（</t>
    </r>
    <r>
      <rPr>
        <sz val="10"/>
        <rFont val="Times New Roman"/>
        <charset val="134"/>
      </rPr>
      <t>m</t>
    </r>
    <r>
      <rPr>
        <vertAlign val="superscript"/>
        <sz val="10"/>
        <rFont val="Times New Roman"/>
        <charset val="134"/>
      </rPr>
      <t>2</t>
    </r>
    <r>
      <rPr>
        <sz val="10"/>
        <rFont val="Times New Roman"/>
        <charset val="134"/>
      </rPr>
      <t>/m</t>
    </r>
    <r>
      <rPr>
        <vertAlign val="superscript"/>
        <sz val="10"/>
        <rFont val="Times New Roman"/>
        <charset val="134"/>
      </rPr>
      <t>3</t>
    </r>
    <r>
      <rPr>
        <sz val="10"/>
        <rFont val="宋体"/>
        <charset val="134"/>
      </rPr>
      <t>）</t>
    </r>
  </si>
  <si>
    <r>
      <rPr>
        <sz val="10"/>
        <rFont val="宋体"/>
        <charset val="134"/>
      </rPr>
      <t>形象进度</t>
    </r>
  </si>
  <si>
    <r>
      <rPr>
        <sz val="10"/>
        <rFont val="宋体"/>
        <charset val="134"/>
      </rPr>
      <t>付款比例</t>
    </r>
  </si>
  <si>
    <r>
      <rPr>
        <sz val="10"/>
        <rFont val="宋体"/>
        <charset val="134"/>
      </rPr>
      <t>概算金额</t>
    </r>
    <r>
      <rPr>
        <sz val="10"/>
        <rFont val="Times New Roman"/>
        <charset val="134"/>
      </rPr>
      <t>(</t>
    </r>
    <r>
      <rPr>
        <sz val="10"/>
        <rFont val="宋体"/>
        <charset val="134"/>
      </rPr>
      <t>元</t>
    </r>
    <r>
      <rPr>
        <sz val="10"/>
        <rFont val="Times New Roman"/>
        <charset val="134"/>
      </rPr>
      <t>)</t>
    </r>
  </si>
  <si>
    <r>
      <rPr>
        <sz val="10"/>
        <rFont val="宋体"/>
        <charset val="134"/>
      </rPr>
      <t xml:space="preserve">土地出让合同
</t>
    </r>
    <r>
      <rPr>
        <sz val="10"/>
        <rFont val="Times New Roman"/>
        <charset val="134"/>
      </rPr>
      <t>(</t>
    </r>
    <r>
      <rPr>
        <sz val="10"/>
        <rFont val="宋体"/>
        <charset val="134"/>
      </rPr>
      <t>有</t>
    </r>
    <r>
      <rPr>
        <sz val="10"/>
        <rFont val="Times New Roman"/>
        <charset val="134"/>
      </rPr>
      <t>/</t>
    </r>
    <r>
      <rPr>
        <sz val="10"/>
        <rFont val="宋体"/>
        <charset val="134"/>
      </rPr>
      <t>无</t>
    </r>
    <r>
      <rPr>
        <sz val="10"/>
        <rFont val="Times New Roman"/>
        <charset val="134"/>
      </rPr>
      <t>)</t>
    </r>
  </si>
  <si>
    <r>
      <rPr>
        <sz val="10"/>
        <rFont val="宋体"/>
        <charset val="134"/>
      </rPr>
      <t xml:space="preserve">建筑用地许可证
</t>
    </r>
    <r>
      <rPr>
        <sz val="10"/>
        <rFont val="Times New Roman"/>
        <charset val="134"/>
      </rPr>
      <t>(</t>
    </r>
    <r>
      <rPr>
        <sz val="10"/>
        <rFont val="宋体"/>
        <charset val="134"/>
      </rPr>
      <t>有</t>
    </r>
    <r>
      <rPr>
        <sz val="10"/>
        <rFont val="Times New Roman"/>
        <charset val="134"/>
      </rPr>
      <t>/</t>
    </r>
    <r>
      <rPr>
        <sz val="10"/>
        <rFont val="宋体"/>
        <charset val="134"/>
      </rPr>
      <t>无</t>
    </r>
    <r>
      <rPr>
        <sz val="10"/>
        <rFont val="Times New Roman"/>
        <charset val="134"/>
      </rPr>
      <t>)</t>
    </r>
  </si>
  <si>
    <r>
      <rPr>
        <sz val="10"/>
        <rFont val="宋体"/>
        <charset val="134"/>
      </rPr>
      <t xml:space="preserve">建筑规划许可证
</t>
    </r>
    <r>
      <rPr>
        <sz val="10"/>
        <rFont val="Times New Roman"/>
        <charset val="134"/>
      </rPr>
      <t>(</t>
    </r>
    <r>
      <rPr>
        <sz val="10"/>
        <rFont val="宋体"/>
        <charset val="134"/>
      </rPr>
      <t>有</t>
    </r>
    <r>
      <rPr>
        <sz val="10"/>
        <rFont val="Times New Roman"/>
        <charset val="134"/>
      </rPr>
      <t>/</t>
    </r>
    <r>
      <rPr>
        <sz val="10"/>
        <rFont val="宋体"/>
        <charset val="134"/>
      </rPr>
      <t>无</t>
    </r>
    <r>
      <rPr>
        <sz val="10"/>
        <rFont val="Times New Roman"/>
        <charset val="134"/>
      </rPr>
      <t>)</t>
    </r>
  </si>
  <si>
    <r>
      <rPr>
        <sz val="10"/>
        <rFont val="宋体"/>
        <charset val="134"/>
      </rPr>
      <t xml:space="preserve">建筑开工许可证
</t>
    </r>
    <r>
      <rPr>
        <sz val="10"/>
        <rFont val="Times New Roman"/>
        <charset val="134"/>
      </rPr>
      <t>(</t>
    </r>
    <r>
      <rPr>
        <sz val="10"/>
        <rFont val="宋体"/>
        <charset val="134"/>
      </rPr>
      <t>有</t>
    </r>
    <r>
      <rPr>
        <sz val="10"/>
        <rFont val="Times New Roman"/>
        <charset val="134"/>
      </rPr>
      <t>/</t>
    </r>
    <r>
      <rPr>
        <sz val="10"/>
        <rFont val="宋体"/>
        <charset val="134"/>
      </rPr>
      <t>无</t>
    </r>
    <r>
      <rPr>
        <sz val="10"/>
        <rFont val="Times New Roman"/>
        <charset val="134"/>
      </rPr>
      <t>)</t>
    </r>
  </si>
  <si>
    <t>在建工程－土建工程合计</t>
  </si>
  <si>
    <r>
      <rPr>
        <sz val="10"/>
        <color indexed="8"/>
        <rFont val="宋体"/>
        <charset val="134"/>
      </rPr>
      <t>减：在建土建工程减值准备</t>
    </r>
  </si>
  <si>
    <r>
      <rPr>
        <sz val="10"/>
        <rFont val="宋体"/>
        <charset val="134"/>
      </rPr>
      <t>在建工程－土建工程净额</t>
    </r>
  </si>
  <si>
    <t>在建工程—设备安装工程评估明细表</t>
  </si>
  <si>
    <r>
      <rPr>
        <sz val="10"/>
        <rFont val="宋体"/>
        <charset val="134"/>
      </rPr>
      <t>表</t>
    </r>
    <r>
      <rPr>
        <sz val="10"/>
        <rFont val="Times New Roman"/>
        <charset val="134"/>
      </rPr>
      <t>4-9-2</t>
    </r>
  </si>
  <si>
    <r>
      <rPr>
        <sz val="10"/>
        <rFont val="宋体"/>
        <charset val="134"/>
      </rPr>
      <t>开工
日期</t>
    </r>
  </si>
  <si>
    <r>
      <rPr>
        <sz val="10"/>
        <rFont val="宋体"/>
        <charset val="134"/>
      </rPr>
      <t>预计完
工日期</t>
    </r>
  </si>
  <si>
    <r>
      <rPr>
        <sz val="10"/>
        <rFont val="宋体"/>
        <charset val="134"/>
      </rPr>
      <t>合同</t>
    </r>
    <r>
      <rPr>
        <sz val="10"/>
        <rFont val="Times New Roman"/>
        <charset val="134"/>
      </rPr>
      <t>(</t>
    </r>
    <r>
      <rPr>
        <sz val="10"/>
        <rFont val="宋体"/>
        <charset val="134"/>
      </rPr>
      <t>概算</t>
    </r>
    <r>
      <rPr>
        <sz val="10"/>
        <rFont val="Times New Roman"/>
        <charset val="134"/>
      </rPr>
      <t>)</t>
    </r>
    <r>
      <rPr>
        <sz val="10"/>
        <rFont val="宋体"/>
        <charset val="134"/>
      </rPr>
      <t>金额</t>
    </r>
  </si>
  <si>
    <r>
      <rPr>
        <sz val="10"/>
        <rFont val="宋体"/>
        <charset val="134"/>
      </rPr>
      <t xml:space="preserve">付款比例
</t>
    </r>
    <r>
      <rPr>
        <sz val="10"/>
        <rFont val="Times New Roman"/>
        <charset val="134"/>
      </rPr>
      <t>(%)</t>
    </r>
  </si>
  <si>
    <r>
      <rPr>
        <sz val="10"/>
        <rFont val="宋体"/>
        <charset val="134"/>
      </rPr>
      <t>设备费</t>
    </r>
  </si>
  <si>
    <r>
      <rPr>
        <sz val="10"/>
        <rFont val="宋体"/>
        <charset val="134"/>
      </rPr>
      <t>资金成本</t>
    </r>
  </si>
  <si>
    <r>
      <rPr>
        <sz val="10"/>
        <rFont val="宋体"/>
        <charset val="134"/>
      </rPr>
      <t>安装费及其他</t>
    </r>
  </si>
  <si>
    <r>
      <rPr>
        <sz val="10"/>
        <rFont val="宋体"/>
        <charset val="134"/>
      </rPr>
      <t>合计</t>
    </r>
  </si>
  <si>
    <t>在建工程－设备在建工程合计</t>
  </si>
  <si>
    <r>
      <rPr>
        <sz val="10"/>
        <color indexed="8"/>
        <rFont val="宋体"/>
        <charset val="134"/>
      </rPr>
      <t>减：在建设备安装工程减值准备</t>
    </r>
  </si>
  <si>
    <r>
      <rPr>
        <sz val="10"/>
        <rFont val="宋体"/>
        <charset val="134"/>
      </rPr>
      <t>在建工程－设备在建工程净额</t>
    </r>
  </si>
  <si>
    <r>
      <rPr>
        <b/>
        <sz val="16"/>
        <rFont val="黑体"/>
        <charset val="134"/>
      </rPr>
      <t>在建工程</t>
    </r>
    <r>
      <rPr>
        <b/>
        <sz val="16"/>
        <rFont val="Times New Roman"/>
        <charset val="134"/>
      </rPr>
      <t>-</t>
    </r>
    <r>
      <rPr>
        <b/>
        <sz val="16"/>
        <rFont val="黑体"/>
        <charset val="134"/>
      </rPr>
      <t>待摊基建支出清查评估明细表</t>
    </r>
  </si>
  <si>
    <r>
      <rPr>
        <sz val="10"/>
        <rFont val="宋体"/>
        <charset val="134"/>
      </rPr>
      <t>表</t>
    </r>
    <r>
      <rPr>
        <sz val="10"/>
        <rFont val="Times New Roman"/>
        <charset val="134"/>
      </rPr>
      <t>4-9-3</t>
    </r>
  </si>
  <si>
    <r>
      <rPr>
        <sz val="10"/>
        <rFont val="宋体"/>
        <charset val="134"/>
      </rPr>
      <t>费用内容</t>
    </r>
  </si>
  <si>
    <r>
      <rPr>
        <sz val="10"/>
        <rFont val="Arial Narrow"/>
        <charset val="134"/>
      </rPr>
      <t>增值率</t>
    </r>
    <r>
      <rPr>
        <sz val="10"/>
        <rFont val="Times New Roman"/>
        <charset val="134"/>
      </rPr>
      <t>%</t>
    </r>
  </si>
  <si>
    <r>
      <rPr>
        <sz val="10"/>
        <rFont val="Times New Roman"/>
        <charset val="134"/>
      </rPr>
      <t xml:space="preserve">           </t>
    </r>
    <r>
      <rPr>
        <sz val="10"/>
        <rFont val="宋体"/>
        <charset val="134"/>
      </rPr>
      <t>合计</t>
    </r>
  </si>
  <si>
    <t>生产性生物资产评估明细表</t>
  </si>
  <si>
    <r>
      <rPr>
        <sz val="10"/>
        <rFont val="宋体"/>
        <charset val="134"/>
      </rPr>
      <t>表</t>
    </r>
    <r>
      <rPr>
        <sz val="10"/>
        <rFont val="Times New Roman"/>
        <charset val="134"/>
      </rPr>
      <t>4-10</t>
    </r>
  </si>
  <si>
    <r>
      <rPr>
        <sz val="10"/>
        <rFont val="宋体"/>
        <charset val="134"/>
      </rPr>
      <t>种类</t>
    </r>
  </si>
  <si>
    <r>
      <rPr>
        <sz val="10"/>
        <rFont val="宋体"/>
        <charset val="134"/>
      </rPr>
      <t>群别</t>
    </r>
  </si>
  <si>
    <r>
      <rPr>
        <sz val="10"/>
        <color indexed="8"/>
        <rFont val="宋体"/>
        <charset val="134"/>
      </rPr>
      <t>减：生产性生物资产减值准备</t>
    </r>
  </si>
  <si>
    <t>油气资产评估明细表</t>
  </si>
  <si>
    <r>
      <rPr>
        <sz val="10"/>
        <rFont val="宋体"/>
        <charset val="134"/>
      </rPr>
      <t>表</t>
    </r>
    <r>
      <rPr>
        <sz val="10"/>
        <rFont val="Times New Roman"/>
        <charset val="134"/>
      </rPr>
      <t>4-11</t>
    </r>
  </si>
  <si>
    <r>
      <rPr>
        <sz val="10"/>
        <rFont val="宋体"/>
        <charset val="134"/>
      </rPr>
      <t>类别</t>
    </r>
  </si>
  <si>
    <r>
      <rPr>
        <sz val="10"/>
        <rFont val="宋体"/>
        <charset val="134"/>
      </rPr>
      <t>矿区（或油田）</t>
    </r>
  </si>
  <si>
    <r>
      <rPr>
        <sz val="10"/>
        <rFont val="宋体"/>
        <charset val="134"/>
      </rPr>
      <t>形成日期</t>
    </r>
  </si>
  <si>
    <r>
      <rPr>
        <sz val="10"/>
        <rFont val="宋体"/>
        <charset val="134"/>
      </rPr>
      <t>来源（购入、自行建造）</t>
    </r>
  </si>
  <si>
    <r>
      <rPr>
        <sz val="10"/>
        <color indexed="8"/>
        <rFont val="宋体"/>
        <charset val="134"/>
      </rPr>
      <t>减：油气资产减值准备</t>
    </r>
  </si>
  <si>
    <r>
      <rPr>
        <sz val="10"/>
        <rFont val="宋体"/>
        <charset val="134"/>
      </rPr>
      <t>油气资产净额</t>
    </r>
  </si>
  <si>
    <t>使用权资产评估明细表</t>
  </si>
  <si>
    <r>
      <rPr>
        <sz val="10"/>
        <rFont val="宋体"/>
        <charset val="134"/>
      </rPr>
      <t>表</t>
    </r>
    <r>
      <rPr>
        <sz val="10"/>
        <rFont val="Times New Roman"/>
        <charset val="134"/>
      </rPr>
      <t>4-12</t>
    </r>
  </si>
  <si>
    <t>费用名称或内容</t>
  </si>
  <si>
    <r>
      <rPr>
        <sz val="10"/>
        <rFont val="宋体"/>
        <charset val="134"/>
      </rPr>
      <t>原始发生额</t>
    </r>
  </si>
  <si>
    <t>预计摊销月数</t>
  </si>
  <si>
    <t>尚存受益月数</t>
  </si>
  <si>
    <t>无形资产评估汇总表</t>
  </si>
  <si>
    <r>
      <rPr>
        <sz val="10"/>
        <rFont val="宋体"/>
        <charset val="134"/>
      </rPr>
      <t>表</t>
    </r>
    <r>
      <rPr>
        <sz val="10"/>
        <rFont val="Times New Roman"/>
        <charset val="134"/>
      </rPr>
      <t>4-13</t>
    </r>
  </si>
  <si>
    <t>4-12-1</t>
  </si>
  <si>
    <r>
      <rPr>
        <sz val="10"/>
        <rFont val="宋体"/>
        <charset val="134"/>
      </rPr>
      <t>无形资产</t>
    </r>
    <r>
      <rPr>
        <sz val="10"/>
        <rFont val="Times New Roman"/>
        <charset val="134"/>
      </rPr>
      <t>-</t>
    </r>
    <r>
      <rPr>
        <sz val="10"/>
        <rFont val="宋体"/>
        <charset val="134"/>
      </rPr>
      <t>土地使用权</t>
    </r>
  </si>
  <si>
    <t>4-12-2</t>
  </si>
  <si>
    <r>
      <rPr>
        <sz val="10"/>
        <rFont val="宋体"/>
        <charset val="134"/>
      </rPr>
      <t>无形资产</t>
    </r>
    <r>
      <rPr>
        <sz val="10"/>
        <rFont val="Times New Roman"/>
        <charset val="134"/>
      </rPr>
      <t>-</t>
    </r>
    <r>
      <rPr>
        <sz val="10"/>
        <rFont val="宋体"/>
        <charset val="134"/>
      </rPr>
      <t>矿业权</t>
    </r>
  </si>
  <si>
    <t>4-12-3</t>
  </si>
  <si>
    <r>
      <rPr>
        <sz val="10"/>
        <rFont val="宋体"/>
        <charset val="134"/>
      </rPr>
      <t>无形资产</t>
    </r>
    <r>
      <rPr>
        <sz val="10"/>
        <rFont val="Times New Roman"/>
        <charset val="134"/>
      </rPr>
      <t>-</t>
    </r>
    <r>
      <rPr>
        <sz val="10"/>
        <rFont val="宋体"/>
        <charset val="134"/>
      </rPr>
      <t>其他无形资产</t>
    </r>
  </si>
  <si>
    <t>无形资产合计</t>
  </si>
  <si>
    <r>
      <rPr>
        <sz val="10"/>
        <rFont val="宋体"/>
        <charset val="134"/>
      </rPr>
      <t>其中：土地使用权</t>
    </r>
  </si>
  <si>
    <t>减：无形资产减值准备</t>
  </si>
  <si>
    <t>无形资产净额</t>
  </si>
  <si>
    <t>无形资产—土地使用权评估明细表</t>
  </si>
  <si>
    <r>
      <rPr>
        <sz val="10"/>
        <rFont val="宋体"/>
        <charset val="134"/>
      </rPr>
      <t>表</t>
    </r>
    <r>
      <rPr>
        <sz val="10"/>
        <rFont val="Times New Roman"/>
        <charset val="134"/>
      </rPr>
      <t>4-13-1</t>
    </r>
  </si>
  <si>
    <t>宗地名称</t>
  </si>
  <si>
    <r>
      <rPr>
        <sz val="10"/>
        <rFont val="宋体"/>
        <charset val="134"/>
      </rPr>
      <t>他项权利</t>
    </r>
  </si>
  <si>
    <r>
      <rPr>
        <sz val="10"/>
        <color indexed="8"/>
        <rFont val="宋体"/>
        <charset val="134"/>
      </rPr>
      <t>无形</t>
    </r>
    <r>
      <rPr>
        <sz val="10"/>
        <color indexed="8"/>
        <rFont val="Times New Roman"/>
        <charset val="134"/>
      </rPr>
      <t>-</t>
    </r>
    <r>
      <rPr>
        <sz val="10"/>
        <color indexed="8"/>
        <rFont val="宋体"/>
        <charset val="134"/>
      </rPr>
      <t>土地合计</t>
    </r>
  </si>
  <si>
    <r>
      <rPr>
        <sz val="10"/>
        <color indexed="8"/>
        <rFont val="宋体"/>
        <charset val="134"/>
      </rPr>
      <t>减：无形</t>
    </r>
    <r>
      <rPr>
        <sz val="10"/>
        <color indexed="8"/>
        <rFont val="Times New Roman"/>
        <charset val="134"/>
      </rPr>
      <t>-</t>
    </r>
    <r>
      <rPr>
        <sz val="10"/>
        <color indexed="8"/>
        <rFont val="宋体"/>
        <charset val="134"/>
      </rPr>
      <t>土地减值准备</t>
    </r>
  </si>
  <si>
    <t>无形-土地净额</t>
  </si>
  <si>
    <t>无形资产—矿业权评估明细表</t>
  </si>
  <si>
    <r>
      <rPr>
        <sz val="10"/>
        <rFont val="宋体"/>
        <charset val="134"/>
      </rPr>
      <t>表</t>
    </r>
    <r>
      <rPr>
        <sz val="10"/>
        <rFont val="Times New Roman"/>
        <charset val="134"/>
      </rPr>
      <t>4-13-2</t>
    </r>
  </si>
  <si>
    <r>
      <rPr>
        <sz val="10"/>
        <rFont val="宋体"/>
        <charset val="134"/>
      </rPr>
      <t>名称、种类
（探矿权</t>
    </r>
    <r>
      <rPr>
        <sz val="10"/>
        <rFont val="Times New Roman"/>
        <charset val="134"/>
      </rPr>
      <t>/</t>
    </r>
    <r>
      <rPr>
        <sz val="10"/>
        <rFont val="宋体"/>
        <charset val="134"/>
      </rPr>
      <t>采矿权）</t>
    </r>
  </si>
  <si>
    <r>
      <rPr>
        <sz val="10"/>
        <rFont val="宋体"/>
        <charset val="134"/>
      </rPr>
      <t>勘查（采矿）许可证编号</t>
    </r>
  </si>
  <si>
    <r>
      <rPr>
        <sz val="10"/>
        <rFont val="宋体"/>
        <charset val="134"/>
      </rPr>
      <t>取得方式</t>
    </r>
  </si>
  <si>
    <r>
      <rPr>
        <sz val="10"/>
        <rFont val="宋体"/>
        <charset val="134"/>
      </rPr>
      <t>剩余有效年限</t>
    </r>
  </si>
  <si>
    <r>
      <rPr>
        <sz val="10"/>
        <rFont val="宋体"/>
        <charset val="134"/>
      </rPr>
      <t>勘查开发阶段</t>
    </r>
  </si>
  <si>
    <t>核定（批准）
生产规模</t>
  </si>
  <si>
    <r>
      <rPr>
        <sz val="10"/>
        <color indexed="8"/>
        <rFont val="宋体"/>
        <charset val="134"/>
      </rPr>
      <t>无形</t>
    </r>
    <r>
      <rPr>
        <sz val="10"/>
        <color indexed="8"/>
        <rFont val="Times New Roman"/>
        <charset val="134"/>
      </rPr>
      <t>-</t>
    </r>
    <r>
      <rPr>
        <sz val="10"/>
        <color indexed="8"/>
        <rFont val="宋体"/>
        <charset val="134"/>
      </rPr>
      <t>矿业权合计</t>
    </r>
  </si>
  <si>
    <r>
      <rPr>
        <sz val="10"/>
        <color indexed="8"/>
        <rFont val="宋体"/>
        <charset val="134"/>
      </rPr>
      <t>减：无形</t>
    </r>
    <r>
      <rPr>
        <sz val="10"/>
        <color indexed="8"/>
        <rFont val="Times New Roman"/>
        <charset val="134"/>
      </rPr>
      <t>-</t>
    </r>
    <r>
      <rPr>
        <sz val="10"/>
        <color indexed="8"/>
        <rFont val="宋体"/>
        <charset val="134"/>
      </rPr>
      <t>矿业权减值准备</t>
    </r>
  </si>
  <si>
    <t>无形-矿业权净额</t>
  </si>
  <si>
    <t>无形资产—其他无形资产评估明细表</t>
  </si>
  <si>
    <r>
      <rPr>
        <sz val="10"/>
        <rFont val="宋体"/>
        <charset val="134"/>
      </rPr>
      <t>表</t>
    </r>
    <r>
      <rPr>
        <sz val="10"/>
        <rFont val="Times New Roman"/>
        <charset val="134"/>
      </rPr>
      <t>4-13-3</t>
    </r>
  </si>
  <si>
    <r>
      <rPr>
        <sz val="10"/>
        <color theme="1"/>
        <rFont val="宋体"/>
        <charset val="134"/>
      </rPr>
      <t>元</t>
    </r>
    <r>
      <rPr>
        <sz val="10"/>
        <color theme="1"/>
        <rFont val="Times New Roman"/>
        <charset val="134"/>
      </rPr>
      <t>/</t>
    </r>
    <r>
      <rPr>
        <sz val="10"/>
        <color theme="1"/>
        <rFont val="宋体"/>
        <charset val="134"/>
      </rPr>
      <t>人</t>
    </r>
    <r>
      <rPr>
        <sz val="10"/>
        <color theme="1"/>
        <rFont val="Times New Roman"/>
        <charset val="134"/>
      </rPr>
      <t>·</t>
    </r>
    <r>
      <rPr>
        <sz val="10"/>
        <color theme="1"/>
        <rFont val="宋体"/>
        <charset val="134"/>
      </rPr>
      <t>月</t>
    </r>
  </si>
  <si>
    <r>
      <rPr>
        <sz val="10"/>
        <color theme="1"/>
        <rFont val="宋体"/>
        <charset val="134"/>
      </rPr>
      <t>其它研发费用比率</t>
    </r>
  </si>
  <si>
    <r>
      <rPr>
        <sz val="10"/>
        <color theme="1"/>
        <rFont val="宋体"/>
        <charset val="134"/>
      </rPr>
      <t>管理费用比率</t>
    </r>
  </si>
  <si>
    <t>无形资产名称和内容</t>
  </si>
  <si>
    <t>无形资产类型</t>
  </si>
  <si>
    <t>权证编号</t>
  </si>
  <si>
    <r>
      <rPr>
        <sz val="10"/>
        <rFont val="宋体"/>
        <charset val="134"/>
      </rPr>
      <t>法定</t>
    </r>
    <r>
      <rPr>
        <sz val="10"/>
        <rFont val="Times New Roman"/>
        <charset val="134"/>
      </rPr>
      <t>/</t>
    </r>
    <r>
      <rPr>
        <sz val="10"/>
        <rFont val="宋体"/>
        <charset val="134"/>
      </rPr>
      <t>预计使用年限</t>
    </r>
  </si>
  <si>
    <t>法定尚可使用年限</t>
  </si>
  <si>
    <t>申请日</t>
  </si>
  <si>
    <t>公开(公告)日期</t>
  </si>
  <si>
    <t>申请费</t>
  </si>
  <si>
    <t>公告、公布印刷费</t>
  </si>
  <si>
    <t>发明专利申请实质审查费</t>
  </si>
  <si>
    <t>复审费</t>
  </si>
  <si>
    <t>专利登记费</t>
  </si>
  <si>
    <r>
      <rPr>
        <sz val="10"/>
        <color rgb="FF000000"/>
        <rFont val="宋体"/>
        <charset val="134"/>
      </rPr>
      <t>已使用年限</t>
    </r>
  </si>
  <si>
    <t>实际尚可使用年限</t>
  </si>
  <si>
    <r>
      <rPr>
        <sz val="10"/>
        <rFont val="Times New Roman"/>
        <charset val="134"/>
      </rPr>
      <t>人员</t>
    </r>
    <r>
      <rPr>
        <sz val="10"/>
        <color rgb="FF000000"/>
        <rFont val="Times New Roman"/>
        <charset val="134"/>
      </rPr>
      <t>(</t>
    </r>
    <r>
      <rPr>
        <sz val="10"/>
        <color rgb="FF000000"/>
        <rFont val="宋体"/>
        <charset val="134"/>
      </rPr>
      <t>个）</t>
    </r>
  </si>
  <si>
    <t>人均工时（天）</t>
  </si>
  <si>
    <r>
      <rPr>
        <sz val="10"/>
        <rFont val="宋体"/>
        <charset val="134"/>
      </rPr>
      <t>研发周期</t>
    </r>
    <r>
      <rPr>
        <sz val="10"/>
        <rFont val="Times New Roman"/>
        <charset val="134"/>
      </rPr>
      <t>(</t>
    </r>
    <r>
      <rPr>
        <sz val="10"/>
        <rFont val="宋体"/>
        <charset val="134"/>
      </rPr>
      <t>年）</t>
    </r>
  </si>
  <si>
    <r>
      <rPr>
        <sz val="10"/>
        <rFont val="宋体"/>
        <charset val="134"/>
      </rPr>
      <t>研发人力成本</t>
    </r>
  </si>
  <si>
    <r>
      <rPr>
        <sz val="10"/>
        <rFont val="宋体"/>
        <charset val="134"/>
      </rPr>
      <t>其他研发费用</t>
    </r>
  </si>
  <si>
    <r>
      <rPr>
        <sz val="10"/>
        <rFont val="宋体"/>
        <charset val="134"/>
      </rPr>
      <t>管理费用</t>
    </r>
  </si>
  <si>
    <r>
      <rPr>
        <sz val="10"/>
        <rFont val="宋体"/>
        <charset val="134"/>
      </rPr>
      <t>合理利润</t>
    </r>
  </si>
  <si>
    <r>
      <rPr>
        <sz val="10"/>
        <rFont val="宋体"/>
        <charset val="134"/>
      </rPr>
      <t>重置成本</t>
    </r>
  </si>
  <si>
    <r>
      <rPr>
        <sz val="10"/>
        <rFont val="宋体"/>
        <charset val="134"/>
      </rPr>
      <t>贬值率</t>
    </r>
  </si>
  <si>
    <r>
      <rPr>
        <sz val="10"/>
        <rFont val="宋体"/>
        <charset val="134"/>
      </rPr>
      <t>评估值</t>
    </r>
  </si>
  <si>
    <r>
      <rPr>
        <sz val="10"/>
        <color indexed="8"/>
        <rFont val="宋体"/>
        <charset val="134"/>
      </rPr>
      <t>无形</t>
    </r>
    <r>
      <rPr>
        <sz val="10"/>
        <color indexed="8"/>
        <rFont val="Times New Roman"/>
        <charset val="134"/>
      </rPr>
      <t>-</t>
    </r>
    <r>
      <rPr>
        <sz val="10"/>
        <color indexed="8"/>
        <rFont val="宋体"/>
        <charset val="134"/>
      </rPr>
      <t>其他合计</t>
    </r>
  </si>
  <si>
    <r>
      <rPr>
        <sz val="10"/>
        <color indexed="8"/>
        <rFont val="宋体"/>
        <charset val="134"/>
      </rPr>
      <t>减：无形</t>
    </r>
    <r>
      <rPr>
        <sz val="10"/>
        <color indexed="8"/>
        <rFont val="Times New Roman"/>
        <charset val="134"/>
      </rPr>
      <t>-</t>
    </r>
    <r>
      <rPr>
        <sz val="10"/>
        <color indexed="8"/>
        <rFont val="宋体"/>
        <charset val="134"/>
      </rPr>
      <t>其他减值准备</t>
    </r>
  </si>
  <si>
    <t>无形-其他净额</t>
  </si>
  <si>
    <t>https://www.gov.cn/xinwen/2017-02/16/5168227/files/9a3208af3178474eb8d0715acad2c7f3.pdf</t>
  </si>
  <si>
    <t>重置成本=研发人力成本+其他研发支出成本+管理费用+机会成本</t>
  </si>
  <si>
    <t>研发人力成本=研发人数*人员平均工资</t>
  </si>
  <si>
    <t>其他研发支出成本</t>
  </si>
  <si>
    <t>本次评估，其他研发支出成本按研发人力成本25%计取</t>
  </si>
  <si>
    <t>资金成本/机会成本</t>
  </si>
  <si>
    <t>机会成本率=LPR</t>
  </si>
  <si>
    <t>机会成本=（研发人力成本+其他研发支出成本+管理费用）*机会成本率*研发周期*1/2</t>
  </si>
  <si>
    <t>合理利润</t>
  </si>
  <si>
    <t>成本费用利润率</t>
  </si>
  <si>
    <t>机会成本=（研发人力成本+其他研发支出成本+管理费用+资金成本）*合理利润率</t>
  </si>
  <si>
    <t>重置成本</t>
  </si>
  <si>
    <t>成新率</t>
  </si>
  <si>
    <t>开发支出评估明细表</t>
  </si>
  <si>
    <r>
      <rPr>
        <sz val="10"/>
        <rFont val="宋体"/>
        <charset val="134"/>
      </rPr>
      <t>表</t>
    </r>
    <r>
      <rPr>
        <sz val="10"/>
        <rFont val="Times New Roman"/>
        <charset val="134"/>
      </rPr>
      <t>4-14</t>
    </r>
  </si>
  <si>
    <t>内容或名称</t>
  </si>
  <si>
    <t>发生日期
（年月）</t>
  </si>
  <si>
    <t>预计完成日期
（年月）</t>
  </si>
  <si>
    <r>
      <rPr>
        <sz val="10"/>
        <rFont val="宋体"/>
        <charset val="134"/>
      </rPr>
      <t>拟形成无形资产类型（专有技术</t>
    </r>
    <r>
      <rPr>
        <sz val="10"/>
        <rFont val="Times New Roman"/>
        <charset val="134"/>
      </rPr>
      <t>/</t>
    </r>
    <r>
      <rPr>
        <sz val="10"/>
        <rFont val="宋体"/>
        <charset val="134"/>
      </rPr>
      <t>专利）</t>
    </r>
  </si>
  <si>
    <r>
      <rPr>
        <sz val="10"/>
        <rFont val="宋体"/>
        <charset val="134"/>
      </rPr>
      <t>技术成熟度</t>
    </r>
  </si>
  <si>
    <r>
      <rPr>
        <sz val="10"/>
        <rFont val="宋体"/>
        <charset val="134"/>
      </rPr>
      <t>业内技术水平</t>
    </r>
  </si>
  <si>
    <r>
      <rPr>
        <sz val="10"/>
        <rFont val="宋体"/>
        <charset val="134"/>
      </rPr>
      <t>预算投入金额</t>
    </r>
  </si>
  <si>
    <t>商誉评估明细表</t>
  </si>
  <si>
    <r>
      <rPr>
        <sz val="10"/>
        <rFont val="宋体"/>
        <charset val="134"/>
      </rPr>
      <t>表</t>
    </r>
    <r>
      <rPr>
        <sz val="10"/>
        <rFont val="Times New Roman"/>
        <charset val="134"/>
      </rPr>
      <t>4-15</t>
    </r>
  </si>
  <si>
    <r>
      <rPr>
        <sz val="10"/>
        <rFont val="宋体"/>
        <charset val="134"/>
      </rPr>
      <t>内容或名称</t>
    </r>
  </si>
  <si>
    <r>
      <rPr>
        <sz val="10"/>
        <color indexed="8"/>
        <rFont val="宋体"/>
        <charset val="134"/>
      </rPr>
      <t>商誉合计</t>
    </r>
  </si>
  <si>
    <r>
      <rPr>
        <sz val="10"/>
        <color indexed="8"/>
        <rFont val="宋体"/>
        <charset val="134"/>
      </rPr>
      <t>减：商誉减值准备</t>
    </r>
  </si>
  <si>
    <r>
      <rPr>
        <sz val="10"/>
        <rFont val="宋体"/>
        <charset val="134"/>
      </rPr>
      <t>商誉净额</t>
    </r>
  </si>
  <si>
    <t>长期待摊费用评估明细表</t>
  </si>
  <si>
    <r>
      <rPr>
        <sz val="10"/>
        <rFont val="宋体"/>
        <charset val="134"/>
      </rPr>
      <t>表</t>
    </r>
    <r>
      <rPr>
        <sz val="10"/>
        <rFont val="Times New Roman"/>
        <charset val="134"/>
      </rPr>
      <t>4-16</t>
    </r>
  </si>
  <si>
    <r>
      <rPr>
        <sz val="10"/>
        <rFont val="宋体"/>
        <charset val="134"/>
      </rPr>
      <t>费用名称或内容</t>
    </r>
  </si>
  <si>
    <t>递延所得税资产评估明细表</t>
  </si>
  <si>
    <r>
      <rPr>
        <sz val="10"/>
        <rFont val="宋体"/>
        <charset val="134"/>
      </rPr>
      <t>表</t>
    </r>
    <r>
      <rPr>
        <sz val="10"/>
        <rFont val="Times New Roman"/>
        <charset val="134"/>
      </rPr>
      <t>4-17</t>
    </r>
  </si>
  <si>
    <t>发生日期</t>
  </si>
  <si>
    <t>其他非流动资产评估明细表</t>
  </si>
  <si>
    <r>
      <rPr>
        <sz val="10"/>
        <rFont val="宋体"/>
        <charset val="134"/>
      </rPr>
      <t>表</t>
    </r>
    <r>
      <rPr>
        <sz val="10"/>
        <rFont val="Times New Roman"/>
        <charset val="134"/>
      </rPr>
      <t>4-18</t>
    </r>
  </si>
  <si>
    <t>流动负债评估汇总表</t>
  </si>
  <si>
    <r>
      <rPr>
        <sz val="10"/>
        <rFont val="宋体"/>
        <charset val="134"/>
      </rPr>
      <t>表</t>
    </r>
    <r>
      <rPr>
        <sz val="10"/>
        <rFont val="Times New Roman"/>
        <charset val="134"/>
      </rPr>
      <t>5</t>
    </r>
  </si>
  <si>
    <r>
      <rPr>
        <sz val="10"/>
        <rFont val="宋体"/>
        <charset val="134"/>
      </rPr>
      <t>增值额</t>
    </r>
  </si>
  <si>
    <t>5-1</t>
  </si>
  <si>
    <t>5-2</t>
  </si>
  <si>
    <t>5-3</t>
  </si>
  <si>
    <t>5-4</t>
  </si>
  <si>
    <t>5-5</t>
  </si>
  <si>
    <t>5-6</t>
  </si>
  <si>
    <t>5-7</t>
  </si>
  <si>
    <t>5-8</t>
  </si>
  <si>
    <t>5-9</t>
  </si>
  <si>
    <t>5-10</t>
  </si>
  <si>
    <t>5-11</t>
  </si>
  <si>
    <t>5-12</t>
  </si>
  <si>
    <t>5-13</t>
  </si>
  <si>
    <r>
      <rPr>
        <sz val="10"/>
        <rFont val="宋体"/>
        <charset val="134"/>
      </rPr>
      <t>流动负债合计</t>
    </r>
  </si>
  <si>
    <t>短期借款评估明细表</t>
  </si>
  <si>
    <r>
      <rPr>
        <sz val="10"/>
        <rFont val="Times New Roman"/>
        <charset val="134"/>
      </rPr>
      <t xml:space="preserve"> </t>
    </r>
    <r>
      <rPr>
        <sz val="10"/>
        <rFont val="宋体"/>
        <charset val="134"/>
      </rPr>
      <t>表</t>
    </r>
    <r>
      <rPr>
        <sz val="10"/>
        <rFont val="Times New Roman"/>
        <charset val="134"/>
      </rPr>
      <t>5-1</t>
    </r>
  </si>
  <si>
    <r>
      <rPr>
        <sz val="10"/>
        <rFont val="宋体"/>
        <charset val="134"/>
      </rPr>
      <t>放款银行（或机构）名称</t>
    </r>
  </si>
  <si>
    <r>
      <rPr>
        <sz val="10"/>
        <rFont val="宋体"/>
        <charset val="134"/>
      </rPr>
      <t>借款方式</t>
    </r>
  </si>
  <si>
    <r>
      <rPr>
        <sz val="10"/>
        <rFont val="宋体"/>
        <charset val="134"/>
      </rPr>
      <t>月利率</t>
    </r>
    <r>
      <rPr>
        <sz val="10"/>
        <rFont val="Times New Roman"/>
        <charset val="134"/>
      </rPr>
      <t>%</t>
    </r>
  </si>
  <si>
    <r>
      <rPr>
        <sz val="10"/>
        <rFont val="宋体"/>
        <charset val="134"/>
      </rPr>
      <t>外币金额</t>
    </r>
  </si>
  <si>
    <r>
      <rPr>
        <sz val="10"/>
        <rFont val="宋体"/>
        <charset val="134"/>
      </rPr>
      <t>外币基准日汇率</t>
    </r>
  </si>
  <si>
    <t>交易性金融负债评估明细表</t>
  </si>
  <si>
    <r>
      <rPr>
        <sz val="10"/>
        <rFont val="宋体"/>
        <charset val="134"/>
      </rPr>
      <t>表</t>
    </r>
    <r>
      <rPr>
        <sz val="10"/>
        <rFont val="Times New Roman"/>
        <charset val="134"/>
      </rPr>
      <t>5-2</t>
    </r>
  </si>
  <si>
    <t>衍生金融负债评估明细表</t>
  </si>
  <si>
    <r>
      <rPr>
        <sz val="10"/>
        <rFont val="宋体"/>
        <charset val="134"/>
      </rPr>
      <t>表</t>
    </r>
    <r>
      <rPr>
        <sz val="10"/>
        <rFont val="Times New Roman"/>
        <charset val="134"/>
      </rPr>
      <t>5</t>
    </r>
    <r>
      <rPr>
        <sz val="10"/>
        <rFont val="Times New Roman"/>
        <charset val="134"/>
      </rPr>
      <t>-3</t>
    </r>
  </si>
  <si>
    <t>投资单位</t>
  </si>
  <si>
    <t>应付票据评估明细表</t>
  </si>
  <si>
    <r>
      <rPr>
        <sz val="10"/>
        <rFont val="宋体"/>
        <charset val="134"/>
      </rPr>
      <t>表</t>
    </r>
    <r>
      <rPr>
        <sz val="10"/>
        <rFont val="Times New Roman"/>
        <charset val="134"/>
      </rPr>
      <t>5-4</t>
    </r>
  </si>
  <si>
    <t>应付账款评估明细表</t>
  </si>
  <si>
    <r>
      <rPr>
        <sz val="10"/>
        <rFont val="宋体"/>
        <charset val="134"/>
      </rPr>
      <t>表</t>
    </r>
    <r>
      <rPr>
        <sz val="10"/>
        <rFont val="Times New Roman"/>
        <charset val="134"/>
      </rPr>
      <t>5-5</t>
    </r>
  </si>
  <si>
    <t>预收款项评估明细表</t>
  </si>
  <si>
    <r>
      <rPr>
        <sz val="10"/>
        <rFont val="宋体"/>
        <charset val="134"/>
      </rPr>
      <t>表</t>
    </r>
    <r>
      <rPr>
        <sz val="10"/>
        <rFont val="Times New Roman"/>
        <charset val="134"/>
      </rPr>
      <t>5-6</t>
    </r>
  </si>
  <si>
    <t>审定前账面余额</t>
  </si>
  <si>
    <t>合同负债评估明细表</t>
  </si>
  <si>
    <r>
      <rPr>
        <sz val="10"/>
        <rFont val="宋体"/>
        <charset val="134"/>
      </rPr>
      <t>表</t>
    </r>
    <r>
      <rPr>
        <sz val="10"/>
        <rFont val="Times New Roman"/>
        <charset val="134"/>
      </rPr>
      <t>5-7</t>
    </r>
  </si>
  <si>
    <t>应付职工薪酬评估明细表</t>
  </si>
  <si>
    <r>
      <rPr>
        <sz val="10"/>
        <rFont val="宋体"/>
        <charset val="134"/>
      </rPr>
      <t>表</t>
    </r>
    <r>
      <rPr>
        <sz val="10"/>
        <rFont val="Times New Roman"/>
        <charset val="134"/>
      </rPr>
      <t>5-8</t>
    </r>
  </si>
  <si>
    <t>应交税费评估明细表</t>
  </si>
  <si>
    <r>
      <rPr>
        <sz val="10"/>
        <rFont val="宋体"/>
        <charset val="134"/>
      </rPr>
      <t>表</t>
    </r>
    <r>
      <rPr>
        <sz val="10"/>
        <rFont val="Times New Roman"/>
        <charset val="134"/>
      </rPr>
      <t>5-9</t>
    </r>
  </si>
  <si>
    <r>
      <rPr>
        <sz val="10"/>
        <rFont val="宋体"/>
        <charset val="134"/>
      </rPr>
      <t>征税机关</t>
    </r>
  </si>
  <si>
    <r>
      <rPr>
        <sz val="10"/>
        <rFont val="宋体"/>
        <charset val="134"/>
      </rPr>
      <t>税费种类</t>
    </r>
  </si>
  <si>
    <t>其他应付款评估明细表</t>
  </si>
  <si>
    <r>
      <rPr>
        <sz val="10"/>
        <rFont val="宋体"/>
        <charset val="134"/>
      </rPr>
      <t>表</t>
    </r>
    <r>
      <rPr>
        <sz val="10"/>
        <rFont val="Times New Roman"/>
        <charset val="134"/>
      </rPr>
      <t>5-10</t>
    </r>
  </si>
  <si>
    <t>持有待售负债评估明细表</t>
  </si>
  <si>
    <r>
      <rPr>
        <sz val="10"/>
        <rFont val="宋体"/>
        <charset val="134"/>
      </rPr>
      <t>表</t>
    </r>
    <r>
      <rPr>
        <sz val="10"/>
        <rFont val="Times New Roman"/>
        <charset val="134"/>
      </rPr>
      <t>5-11</t>
    </r>
  </si>
  <si>
    <t>户名（结算对象）</t>
  </si>
  <si>
    <t>业务内容</t>
  </si>
  <si>
    <t>币种</t>
  </si>
  <si>
    <t>外币金额</t>
  </si>
  <si>
    <t>一年内到期的非流动负债评估明细表</t>
  </si>
  <si>
    <r>
      <rPr>
        <sz val="10"/>
        <rFont val="宋体"/>
        <charset val="134"/>
      </rPr>
      <t>表</t>
    </r>
    <r>
      <rPr>
        <sz val="10"/>
        <rFont val="Times New Roman"/>
        <charset val="134"/>
      </rPr>
      <t>5-12</t>
    </r>
  </si>
  <si>
    <t>结算项目</t>
  </si>
  <si>
    <r>
      <rPr>
        <sz val="10"/>
        <rFont val="宋体"/>
        <charset val="134"/>
      </rPr>
      <t>票面月利率</t>
    </r>
    <r>
      <rPr>
        <sz val="10"/>
        <rFont val="Times New Roman"/>
        <charset val="134"/>
      </rPr>
      <t>%</t>
    </r>
  </si>
  <si>
    <t>其他流动负债评估明细表</t>
  </si>
  <si>
    <r>
      <rPr>
        <sz val="10"/>
        <rFont val="宋体"/>
        <charset val="134"/>
      </rPr>
      <t>表</t>
    </r>
    <r>
      <rPr>
        <sz val="10"/>
        <rFont val="Times New Roman"/>
        <charset val="134"/>
      </rPr>
      <t>5-13</t>
    </r>
  </si>
  <si>
    <t>非流动负债评估汇总表</t>
  </si>
  <si>
    <r>
      <rPr>
        <sz val="10"/>
        <rFont val="宋体"/>
        <charset val="134"/>
      </rPr>
      <t>表</t>
    </r>
    <r>
      <rPr>
        <sz val="10"/>
        <rFont val="Times New Roman"/>
        <charset val="134"/>
      </rPr>
      <t>6</t>
    </r>
  </si>
  <si>
    <t>6-1</t>
  </si>
  <si>
    <t>6-2</t>
  </si>
  <si>
    <t>6-3</t>
  </si>
  <si>
    <t>6-4</t>
  </si>
  <si>
    <t>6-5</t>
  </si>
  <si>
    <t>6-6</t>
  </si>
  <si>
    <t>6-7</t>
  </si>
  <si>
    <t>6-8</t>
  </si>
  <si>
    <t>非流动负债合计</t>
  </si>
  <si>
    <t>长期借款评估明细表</t>
  </si>
  <si>
    <r>
      <rPr>
        <sz val="10"/>
        <rFont val="宋体"/>
        <charset val="134"/>
      </rPr>
      <t>表</t>
    </r>
    <r>
      <rPr>
        <sz val="10"/>
        <rFont val="Times New Roman"/>
        <charset val="134"/>
      </rPr>
      <t>6-1</t>
    </r>
  </si>
  <si>
    <t>应付债券评估明细表</t>
  </si>
  <si>
    <r>
      <rPr>
        <sz val="10"/>
        <rFont val="宋体"/>
        <charset val="134"/>
      </rPr>
      <t>表</t>
    </r>
    <r>
      <rPr>
        <sz val="10"/>
        <rFont val="Times New Roman"/>
        <charset val="134"/>
      </rPr>
      <t>6-2</t>
    </r>
  </si>
  <si>
    <r>
      <rPr>
        <sz val="10"/>
        <rFont val="宋体"/>
        <charset val="134"/>
      </rPr>
      <t>债券发行单位</t>
    </r>
  </si>
  <si>
    <r>
      <rPr>
        <sz val="10"/>
        <rFont val="宋体"/>
        <charset val="134"/>
      </rPr>
      <t>债券种类</t>
    </r>
  </si>
  <si>
    <r>
      <rPr>
        <sz val="10"/>
        <rFont val="Times New Roman"/>
        <charset val="134"/>
      </rPr>
      <t xml:space="preserve"> </t>
    </r>
    <r>
      <rPr>
        <sz val="10"/>
        <rFont val="宋体"/>
        <charset val="134"/>
      </rPr>
      <t>备</t>
    </r>
    <r>
      <rPr>
        <sz val="10"/>
        <rFont val="Times New Roman"/>
        <charset val="134"/>
      </rPr>
      <t xml:space="preserve"> </t>
    </r>
    <r>
      <rPr>
        <sz val="10"/>
        <rFont val="宋体"/>
        <charset val="134"/>
      </rPr>
      <t>注</t>
    </r>
  </si>
  <si>
    <t>租赁负债评估明细表</t>
  </si>
  <si>
    <r>
      <rPr>
        <sz val="10"/>
        <rFont val="宋体"/>
        <charset val="134"/>
      </rPr>
      <t>表</t>
    </r>
    <r>
      <rPr>
        <sz val="10"/>
        <rFont val="Times New Roman"/>
        <charset val="134"/>
      </rPr>
      <t>6-3</t>
    </r>
  </si>
  <si>
    <t>资产名称或内容</t>
  </si>
  <si>
    <t>原始发生额</t>
  </si>
  <si>
    <t>租赁开始日期</t>
  </si>
  <si>
    <t>租赁结束日期</t>
  </si>
  <si>
    <t>长期应付款评估明细表</t>
  </si>
  <si>
    <r>
      <rPr>
        <sz val="10"/>
        <rFont val="宋体"/>
        <charset val="134"/>
      </rPr>
      <t>表</t>
    </r>
    <r>
      <rPr>
        <sz val="10"/>
        <rFont val="Times New Roman"/>
        <charset val="134"/>
      </rPr>
      <t>6-4</t>
    </r>
  </si>
  <si>
    <t>预计负债评估明细表</t>
  </si>
  <si>
    <r>
      <rPr>
        <sz val="10"/>
        <rFont val="宋体"/>
        <charset val="134"/>
      </rPr>
      <t>表</t>
    </r>
    <r>
      <rPr>
        <sz val="10"/>
        <rFont val="Times New Roman"/>
        <charset val="134"/>
      </rPr>
      <t>6-5</t>
    </r>
  </si>
  <si>
    <r>
      <rPr>
        <sz val="10"/>
        <rFont val="宋体"/>
        <charset val="134"/>
      </rPr>
      <t>核算内容</t>
    </r>
  </si>
  <si>
    <t>递延收益评估明细表</t>
  </si>
  <si>
    <r>
      <rPr>
        <sz val="10"/>
        <rFont val="宋体"/>
        <charset val="134"/>
      </rPr>
      <t>表</t>
    </r>
    <r>
      <rPr>
        <sz val="10"/>
        <rFont val="Times New Roman"/>
        <charset val="134"/>
      </rPr>
      <t>6-6</t>
    </r>
  </si>
  <si>
    <t>递延所得税负债评估明细表</t>
  </si>
  <si>
    <r>
      <rPr>
        <sz val="10"/>
        <rFont val="宋体"/>
        <charset val="134"/>
      </rPr>
      <t>表</t>
    </r>
    <r>
      <rPr>
        <sz val="10"/>
        <rFont val="Times New Roman"/>
        <charset val="134"/>
      </rPr>
      <t>6-7</t>
    </r>
  </si>
  <si>
    <t>其他非流动负债评估明细表</t>
  </si>
  <si>
    <r>
      <rPr>
        <sz val="10"/>
        <rFont val="Times New Roman"/>
        <charset val="134"/>
      </rPr>
      <t xml:space="preserve">                               </t>
    </r>
    <r>
      <rPr>
        <sz val="10"/>
        <rFont val="宋体"/>
        <charset val="134"/>
      </rPr>
      <t>表</t>
    </r>
    <r>
      <rPr>
        <sz val="10"/>
        <rFont val="Times New Roman"/>
        <charset val="134"/>
      </rPr>
      <t>6-8</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</si>
</sst>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141">
    <numFmt numFmtId="24" formatCode="\$#,##0_);[Red]\(\$#,##0\)"/>
    <numFmt numFmtId="25" formatCode="\$#,##0.00_);\(\$#,##0.00\)"/>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0.00_);_(* \(#,##0.00\);_(* &quot;-&quot;??_);_(@_)"/>
    <numFmt numFmtId="177" formatCode="#,##0.0\ ;\(#,##0.0\)"/>
    <numFmt numFmtId="178" formatCode="#,##0.0_);\(#,##0.0\)"/>
    <numFmt numFmtId="179" formatCode="&quot;$&quot;_(#,##0.00_);&quot;$&quot;\(#,##0.00\)"/>
    <numFmt numFmtId="180" formatCode="mmmm\ d\,\ yyyy"/>
    <numFmt numFmtId="181" formatCode="0.0%"/>
    <numFmt numFmtId="182" formatCode="0.0%;\(0.0%\)"/>
    <numFmt numFmtId="183" formatCode="\&amp;\,\&amp;\&amp;&quot;ð&quot;.&quot;ð&quot;&quot;ð&quot;_);\(\&amp;\,\&amp;\&amp;&quot;ð&quot;.&quot;ð&quot;&quot;ð&quot;\)"/>
    <numFmt numFmtId="184" formatCode="_(* #,##0_);_(* \(#,##0\);_(* &quot;-&quot;_);_(@_)"/>
    <numFmt numFmtId="185" formatCode="##.\ \ "/>
    <numFmt numFmtId="186" formatCode="_(&quot;$&quot;* #,##0.00_);_(&quot;$&quot;* \(#,##0.00\);_(&quot;$&quot;* &quot;-&quot;??_);_(@_)"/>
    <numFmt numFmtId="187" formatCode="#,##0.000000"/>
    <numFmt numFmtId="188" formatCode="&quot;Ç&quot;\ &quot;´&quot;&quot;´&quot;&quot;´&quot;&quot;´&quot;\ &quot;»&quot;&quot;»&quot;&quot;»&quot;&quot;»&quot;"/>
    <numFmt numFmtId="189" formatCode="#,##0.000_);\(#,##0.000\)"/>
    <numFmt numFmtId="190" formatCode="&quot;$&quot;#,##0.00_);\(&quot;$&quot;#,##0.00\)"/>
    <numFmt numFmtId="191" formatCode="&quot;ð&quot;\%"/>
    <numFmt numFmtId="192" formatCode="_-#,###.00,_-;\(#,###.00,\);_-\ \ &quot;-&quot;_-;_-@_-"/>
    <numFmt numFmtId="193" formatCode="#\ ??/??"/>
    <numFmt numFmtId="194" formatCode="&quot;\&quot;#,##0.00;[Red]&quot;\&quot;\-#,##0.00"/>
    <numFmt numFmtId="195" formatCode="0.0_)\%;\(0.0\)\%;0.0_)\%;@_)_%"/>
    <numFmt numFmtId="196" formatCode="&quot;£&quot;_(#,##0.00_);&quot;£&quot;\(#,##0.00\)"/>
    <numFmt numFmtId="197" formatCode="#,##0.0_)_%;\(#,##0.0\)_%;0.0_)_%;@_)_%"/>
    <numFmt numFmtId="198" formatCode="#,##0.0_)\x;\(#,##0.0\)\x"/>
    <numFmt numFmtId="199" formatCode="_-#0&quot;.&quot;0,_-;\(#0&quot;.&quot;0,\);_-\ \ &quot;-&quot;_-;_-@_-"/>
    <numFmt numFmtId="200" formatCode="&quot;$&quot;#,##0_);\(&quot;$&quot;#,##0\)"/>
    <numFmt numFmtId="201" formatCode="#,##0.00;[Red]\(#,##0.00\)"/>
    <numFmt numFmtId="202" formatCode="&quot;£&quot;#,##0;[Red]\-&quot;£&quot;#,##0"/>
    <numFmt numFmtId="203" formatCode="#,##0\ ;\(#,##0\)"/>
    <numFmt numFmtId="204" formatCode="_-&quot;$&quot;* #,##0.00_-;\-&quot;$&quot;* #,##0.00_-;_-&quot;$&quot;* &quot;-&quot;??_-;_-@_-"/>
    <numFmt numFmtId="205" formatCode="_-* #,##0.00\ _k_r_-;\-* #,##0.00\ _k_r_-;_-* &quot;-&quot;??\ _k_r_-;_-@_-"/>
    <numFmt numFmtId="206" formatCode="&quot;$&quot;#,##0.0000;[Red]&quot;$&quot;#,##0.0000"/>
    <numFmt numFmtId="207" formatCode="#,##0\ ;\-#,##0"/>
    <numFmt numFmtId="208" formatCode="&quot;\&quot;#,##0;[Red]&quot;\&quot;&quot;\&quot;&quot;\&quot;&quot;\&quot;&quot;\&quot;&quot;\&quot;&quot;\&quot;\-#,##0"/>
    <numFmt numFmtId="209" formatCode="[$￥-804]#,##0.000_);\([$￥-804]#,##0.000\)"/>
    <numFmt numFmtId="210" formatCode="mmm/yyyy"/>
    <numFmt numFmtId="211" formatCode="mmm/dd/yyyy;_-\ &quot;N/A&quot;_-;_-\ &quot;-&quot;_-"/>
    <numFmt numFmtId="212" formatCode="_(* #,##0.0_)_x_x_x;_(* \(#,##0.0\)_x_x_x;_(* &quot;-&quot;??_)_x_x_x;_(@_)_x_x_x"/>
    <numFmt numFmtId="213" formatCode="_ &quot;\&quot;* #,##0.00_ ;_ &quot;\&quot;* \-#,##0.00_ ;_ &quot;\&quot;* &quot;-&quot;??_ ;_ @_ "/>
    <numFmt numFmtId="214" formatCode="0%_);\(0%\)"/>
    <numFmt numFmtId="215" formatCode="#,##0.0"/>
    <numFmt numFmtId="216" formatCode="0.0_)\%;\(0.0\)\%"/>
    <numFmt numFmtId="217" formatCode="mmm/yyyy;_-\ &quot;N/A&quot;_-;_-\ &quot;-&quot;_-"/>
    <numFmt numFmtId="218" formatCode="_-* #,##0.00_-;\-* #,##0.00_-;_-* &quot;-&quot;??_-;_-@_-"/>
    <numFmt numFmtId="219" formatCode="#,##0.0;\(#,##0.0\)"/>
    <numFmt numFmtId="220" formatCode="&quot;€&quot;_(#,##0.00_);&quot;€&quot;\(#,##0.00\);&quot;€&quot;_(0.00_);@_)"/>
    <numFmt numFmtId="221" formatCode="&quot;$&quot;\ #,##0.00_-;[Red]&quot;$&quot;\ #,##0.00\-"/>
    <numFmt numFmtId="222" formatCode="_-* #,##0.00\ &quot;kr&quot;_-;\-* #,##0.00\ &quot;kr&quot;_-;_-* &quot;-&quot;??\ &quot;kr&quot;_-;_-@_-"/>
    <numFmt numFmtId="223" formatCode="0.0000%"/>
    <numFmt numFmtId="224" formatCode="0%;\(0%\)"/>
    <numFmt numFmtId="225" formatCode="&quot;$&quot;#,##0.00_);[Red]&quot;\&quot;&quot;\&quot;&quot;\&quot;&quot;\&quot;&quot;\&quot;&quot;\&quot;&quot;\&quot;&quot;\&quot;&quot;\&quot;&quot;\&quot;&quot;\&quot;&quot;\&quot;&quot;\&quot;&quot;\&quot;&quot;\&quot;&quot;\&quot;&quot;\&quot;&quot;\&quot;&quot;\&quot;&quot;\&quot;&quot;\&quot;&quot;\&quot;&quot;\&quot;\(&quot;$&quot;#,##0.00&quot;\&quot;&quot;\&quot;&quot;\&quot;&quot;\&quot;&quot;\&quot;&quot;\&quot;&quot;\&quot;&quot;\&quot;&quot;\&quot;&quot;\&quot;&quot;\&quot;&quot;\&quot;&quot;\&quot;&quot;\&quot;&quot;\&quot;&quot;\&quot;&quot;\&quot;&quot;\&quot;&quot;\&quot;&quot;\&quot;&quot;\&quot;&quot;\&quot;&quot;\&quot;\)"/>
    <numFmt numFmtId="226" formatCode=";;;"/>
    <numFmt numFmtId="227" formatCode="0.000%"/>
    <numFmt numFmtId="228" formatCode="_-* #,##0_-;\-* #,##0_-;_-* &quot;-&quot;??_-;_-@_-"/>
    <numFmt numFmtId="229" formatCode="#,##0.00\¥;\-#,##0.00\¥"/>
    <numFmt numFmtId="230" formatCode="#,##0.0_)_x;\(#,##0.0\)_x"/>
    <numFmt numFmtId="231" formatCode="#,##0.0_)_%;\(#,##0.0\)_%"/>
    <numFmt numFmtId="232" formatCode="0.00%;\(0.00%\)"/>
    <numFmt numFmtId="233" formatCode="_-* #,##0_-;\-* #,##0_-;_-* &quot;-&quot;_-;_-@_-"/>
    <numFmt numFmtId="234" formatCode="_-#0&quot;.&quot;0000_-;\(#0&quot;.&quot;0000\);_-\ \ &quot;-&quot;_-;_-@_-"/>
    <numFmt numFmtId="235" formatCode="_(\?* \t#,##0_);_(\?* \(\t#,##0\);_(\?* &quot;-&quot;_);_(@_)"/>
    <numFmt numFmtId="236" formatCode="&quot;cash&quot;;\(#,##0.0\)"/>
    <numFmt numFmtId="237" formatCode="#,##0;\(#,###\)"/>
    <numFmt numFmtId="238" formatCode="_-#,##0_-;\(#,##0\);_-\ \ &quot;-&quot;_-;_-@_-"/>
    <numFmt numFmtId="239" formatCode="&quot;$&quot;#,##0.00;[Red]&quot;$&quot;#,##0.00"/>
    <numFmt numFmtId="240" formatCode="_-#,##0.00_-;\(#,##0.00\);_-\ \ &quot;-&quot;_-;_-@_-"/>
    <numFmt numFmtId="241" formatCode="_-#,##0%_-;\(#,##0%\);_-\ &quot;-&quot;_-"/>
    <numFmt numFmtId="242" formatCode="_-#,###,_-;\(#,###,\);_-\ \ &quot;-&quot;_-;_-@_-"/>
    <numFmt numFmtId="243" formatCode="_(* #,##0.000000_);_(* \(#,##0.000000\);_(* &quot;-&quot;??_);_(@_)"/>
    <numFmt numFmtId="244" formatCode="#.\ \ "/>
    <numFmt numFmtId="245" formatCode="yy\.mm\.dd"/>
    <numFmt numFmtId="246" formatCode="_(* #,##0.0000000_);_(* \(#,##0.0000000\);_(* &quot;-&quot;??_);_(@_)"/>
    <numFmt numFmtId="247" formatCode="#,##0;\-#,##0;&quot;-&quot;"/>
    <numFmt numFmtId="248" formatCode="_(* #,##0.0000_);_(* \(#,##0.0000\);_(* &quot;-&quot;??_);_(@_)"/>
    <numFmt numFmtId="249" formatCode="#,##0\ &quot;FB&quot;;\-#,##0\ &quot;FB&quot;"/>
    <numFmt numFmtId="250" formatCode="###0.0;\(###0.0\)"/>
    <numFmt numFmtId="251" formatCode="###0.0&quot;x&quot;;\(###0.0\)&quot;x&quot;"/>
    <numFmt numFmtId="252" formatCode="#,##0.0_)_x_x_x_x_x;\(#,##0.0\)_x_x_x_x_x;0_._0_)_x_x_x_x_x"/>
    <numFmt numFmtId="253" formatCode="\$#,##0.00;[Red]\-\$#,##0.00"/>
    <numFmt numFmtId="254" formatCode="&quot;$&quot;#,##0.00_);[Red]\(&quot;$&quot;#,##0.00\)"/>
    <numFmt numFmtId="255" formatCode="&quot;\&quot;#,##0;&quot;\&quot;\-#,##0"/>
    <numFmt numFmtId="256" formatCode="&quot;$&quot;#,##0;\-&quot;$&quot;#,##0"/>
    <numFmt numFmtId="257" formatCode="#,##0\ ;[Red]\-#,##0.00\ "/>
    <numFmt numFmtId="258" formatCode="&quot;$&quot;#,##0.0_);\(&quot;$&quot;#,##0.0\)"/>
    <numFmt numFmtId="259" formatCode="&quot;$&quot;#,##0.000_);\(&quot;$&quot;#,##0.000\)"/>
    <numFmt numFmtId="260" formatCode="dd\ mmmyy\ hh:mm"/>
    <numFmt numFmtId="261" formatCode="###0;\(###0\)"/>
    <numFmt numFmtId="262" formatCode="&quot;$&quot;#.#"/>
    <numFmt numFmtId="263" formatCode="_([$€-2]* #,##0.00_);_([$€-2]* \(#,##0.00\);_([$€-2]* &quot;-&quot;??_)"/>
    <numFmt numFmtId="264" formatCode="0.0&quot;x&quot;;@_)"/>
    <numFmt numFmtId="265" formatCode="#,##0\ &quot; &quot;;\(#,##0\)\ ;&quot;—&quot;&quot; &quot;&quot; &quot;&quot; &quot;&quot; &quot;"/>
    <numFmt numFmtId="266" formatCode="0.0&quot;x&quot;"/>
    <numFmt numFmtId="267" formatCode="#,##0.00;\(#,##0.00\)"/>
    <numFmt numFmtId="268" formatCode="#,##0.0%;[Red]\(#,##0.0\)%"/>
    <numFmt numFmtId="269" formatCode="_-* #,##0.00\¥_-;\-* #,##0.00\¥_-;_-* &quot;-&quot;??\¥_-;_-@_-"/>
    <numFmt numFmtId="270" formatCode="_(&quot;$&quot;* #,##0_);_(&quot;$&quot;* \(#,##0\);_(&quot;$&quot;* &quot;-&quot;_);_(@_)"/>
    <numFmt numFmtId="271" formatCode="_-&quot;?&quot;* #,##0_-;\-&quot;?&quot;* #,##0_-;_-&quot;?&quot;* &quot;-&quot;_-;_-@_-"/>
    <numFmt numFmtId="272" formatCode="_-* #,##0\¥_-;\-* #,##0\¥_-;_-* &quot;-&quot;\¥_-;_-@_-"/>
    <numFmt numFmtId="273" formatCode="_-&quot;$&quot;\ * #,##0_-;_-&quot;$&quot;\ * #,##0\-;_-&quot;$&quot;\ * &quot;-&quot;_-;_-@_-"/>
    <numFmt numFmtId="274" formatCode="###0.0_x;\(###0.0\)_x"/>
    <numFmt numFmtId="275" formatCode="#,##0.0\x;\(#,##0.0\x\)"/>
    <numFmt numFmtId="276" formatCode="_-&quot;$&quot;* #,##0_-;\-&quot;$&quot;* #,##0_-;_-&quot;$&quot;* &quot;-&quot;??_-;_-@_-"/>
    <numFmt numFmtId="277" formatCode="_-* #,##0.00\ _B_E_F_-;\-* #,##0.00\ _B_E_F_-;_-* &quot;-&quot;??\ _B_E_F_-;_-@_-"/>
    <numFmt numFmtId="278" formatCode="0.0&quot;%&quot;_);\(0.0&quot;%&quot;\)"/>
    <numFmt numFmtId="279" formatCode="#,##0.00\¥;[Red]\-#,##0.00\¥"/>
    <numFmt numFmtId="280" formatCode="0_)"/>
    <numFmt numFmtId="281" formatCode="#,##0.00\ &quot;FB&quot;;\-#,##0.00\ &quot;FB&quot;"/>
    <numFmt numFmtId="282" formatCode="#,##0.00\ &quot;FB&quot;;[Red]\-#,##0.00\ &quot;FB&quot;"/>
    <numFmt numFmtId="283" formatCode="_(* #,##0.0,_);_(* \(#,##0.0,\);_(* &quot;-&quot;_);_(@_)"/>
    <numFmt numFmtId="284" formatCode="_-* #,##0\ _k_r_-;\-* #,##0\ _k_r_-;_-* &quot;-&quot;\ _k_r_-;_-@_-"/>
    <numFmt numFmtId="285" formatCode="_-* #,##0\ &quot;kr&quot;_-;\-* #,##0\ &quot;kr&quot;_-;_-* &quot;-&quot;\ &quot;kr&quot;_-;_-@_-"/>
    <numFmt numFmtId="286" formatCode="0.00_)"/>
    <numFmt numFmtId="287" formatCode="_(* #,##0.0_)_x_x_x_x;_(* \(#,##0.0\)_x_x_x_x;_(* &quot;-&quot;??_)_x_x_x_x;_(@_)_x_x_x_x"/>
    <numFmt numFmtId="288" formatCode="&quot;\&quot;#,##0;[Red]&quot;\&quot;\-#,##0"/>
    <numFmt numFmtId="289" formatCode="_ \¥* #,##0.00_ ;_ \¥* \-#,##0.00_ ;_ \¥* &quot;-&quot;??_ ;_ @_ "/>
    <numFmt numFmtId="290" formatCode="_-&quot;$&quot;* #,##0_-;\-&quot;$&quot;* #,##0_-;_-&quot;$&quot;* &quot;-&quot;_-;_-@_-"/>
    <numFmt numFmtId="291" formatCode="&quot;\&quot;#,##0;[Red]&quot;\&quot;&quot;\&quot;\-#,##0"/>
    <numFmt numFmtId="292" formatCode="0.000_ "/>
    <numFmt numFmtId="293" formatCode="mmm\ dd\,\ yy"/>
    <numFmt numFmtId="294" formatCode="#,##0.00_ "/>
    <numFmt numFmtId="295" formatCode="yyyy&quot;年&quot;m&quot;月&quot;;@"/>
    <numFmt numFmtId="296" formatCode="#,##0.00_ ;[Red]\-#,##0.00\ "/>
    <numFmt numFmtId="297" formatCode="0.00_ "/>
    <numFmt numFmtId="298" formatCode="#,##0_ "/>
    <numFmt numFmtId="299" formatCode="#&quot;元/人·月&quot;"/>
    <numFmt numFmtId="300" formatCode="yyyy&quot;年&quot;m&quot;月&quot;d&quot;日&quot;;@"/>
    <numFmt numFmtId="301" formatCode="yyyy/mm"/>
    <numFmt numFmtId="302" formatCode="0.00_);[Red]\(0.00\)"/>
    <numFmt numFmtId="303" formatCode="0_ "/>
    <numFmt numFmtId="304" formatCode="0_);[Red]\(0\)"/>
    <numFmt numFmtId="305" formatCode="0.0"/>
    <numFmt numFmtId="306" formatCode="#,##0.00;\-#,##0.00;"/>
    <numFmt numFmtId="307" formatCode="#,##0.00_ ;[Red]\-#,##0.00_ ;"/>
    <numFmt numFmtId="308" formatCode="#,##0;\(#,##0\)"/>
    <numFmt numFmtId="309" formatCode="[$-F800]dddd\,\ mmmm\ dd\,\ yyyy"/>
    <numFmt numFmtId="310" formatCode="\¥#,##0.00;\¥\-#,##0.00"/>
  </numFmts>
  <fonts count="234">
    <font>
      <sz val="12"/>
      <name val="Times New Roman"/>
      <charset val="134"/>
    </font>
    <font>
      <sz val="18"/>
      <name val="黑体"/>
      <charset val="134"/>
    </font>
    <font>
      <sz val="10"/>
      <name val="Times New Roman"/>
      <charset val="134"/>
    </font>
    <font>
      <b/>
      <sz val="10"/>
      <color indexed="12"/>
      <name val="Times New Roman"/>
      <charset val="134"/>
    </font>
    <font>
      <sz val="10"/>
      <name val="宋体"/>
      <charset val="134"/>
    </font>
    <font>
      <sz val="10"/>
      <color indexed="8"/>
      <name val="Times New Roman"/>
      <charset val="134"/>
    </font>
    <font>
      <b/>
      <sz val="10"/>
      <name val="Times New Roman"/>
      <charset val="134"/>
    </font>
    <font>
      <sz val="12"/>
      <name val="黑体"/>
      <charset val="134"/>
    </font>
    <font>
      <sz val="11"/>
      <color theme="1"/>
      <name val="宋体"/>
      <charset val="134"/>
      <scheme val="minor"/>
    </font>
    <font>
      <sz val="10"/>
      <color theme="1"/>
      <name val="Times New Roman"/>
      <charset val="134"/>
    </font>
    <font>
      <sz val="10"/>
      <color rgb="FF000000"/>
      <name val="宋体"/>
      <charset val="134"/>
    </font>
    <font>
      <sz val="9"/>
      <color indexed="8"/>
      <name val="宋体"/>
      <charset val="134"/>
    </font>
    <font>
      <sz val="10"/>
      <color indexed="8"/>
      <name val="宋体"/>
      <charset val="134"/>
    </font>
    <font>
      <b/>
      <sz val="16"/>
      <name val="Times New Roman"/>
      <charset val="134"/>
    </font>
    <font>
      <b/>
      <sz val="22"/>
      <name val="Arial Narrow"/>
      <charset val="134"/>
    </font>
    <font>
      <sz val="11"/>
      <name val="Arial Narrow"/>
      <charset val="134"/>
    </font>
    <font>
      <sz val="10"/>
      <name val="Arial Narrow"/>
      <charset val="134"/>
    </font>
    <font>
      <b/>
      <sz val="12"/>
      <name val="Arial Narrow"/>
      <charset val="134"/>
    </font>
    <font>
      <sz val="12"/>
      <name val="Arial Narrow"/>
      <charset val="134"/>
    </font>
    <font>
      <b/>
      <sz val="16"/>
      <name val="黑体"/>
      <charset val="134"/>
    </font>
    <font>
      <b/>
      <sz val="16"/>
      <name val="Arial Narrow"/>
      <charset val="134"/>
    </font>
    <font>
      <b/>
      <sz val="11"/>
      <name val="Arial Narrow"/>
      <charset val="134"/>
    </font>
    <font>
      <sz val="11"/>
      <name val="宋体"/>
      <charset val="134"/>
    </font>
    <font>
      <b/>
      <sz val="18"/>
      <name val="黑体"/>
      <charset val="134"/>
    </font>
    <font>
      <sz val="10"/>
      <name val="宋体"/>
      <charset val="134"/>
      <scheme val="minor"/>
    </font>
    <font>
      <b/>
      <sz val="10"/>
      <color indexed="12"/>
      <name val="Arial Narrow"/>
      <charset val="134"/>
    </font>
    <font>
      <sz val="16"/>
      <name val="黑体"/>
      <charset val="134"/>
    </font>
    <font>
      <sz val="18"/>
      <name val="Arial Narrow"/>
      <charset val="134"/>
    </font>
    <font>
      <b/>
      <sz val="10"/>
      <color indexed="8"/>
      <name val="Times New Roman"/>
      <charset val="134"/>
    </font>
    <font>
      <sz val="10"/>
      <color rgb="FFFF0000"/>
      <name val="Times New Roman"/>
      <charset val="134"/>
    </font>
    <font>
      <sz val="9"/>
      <name val="Times New Roman"/>
      <charset val="134"/>
    </font>
    <font>
      <u/>
      <sz val="10"/>
      <color indexed="12"/>
      <name val="宋体"/>
      <charset val="134"/>
    </font>
    <font>
      <b/>
      <sz val="16"/>
      <name val="宋体"/>
      <charset val="134"/>
    </font>
    <font>
      <sz val="9"/>
      <name val="宋体"/>
      <charset val="134"/>
    </font>
    <font>
      <b/>
      <sz val="9"/>
      <name val="Times New Roman"/>
      <charset val="134"/>
    </font>
    <font>
      <sz val="9"/>
      <name val="微软雅黑"/>
      <charset val="134"/>
    </font>
    <font>
      <sz val="12"/>
      <name val="宋体"/>
      <charset val="134"/>
    </font>
    <font>
      <b/>
      <sz val="12"/>
      <name val="宋体"/>
      <charset val="134"/>
    </font>
    <font>
      <i/>
      <sz val="12"/>
      <name val="宋体"/>
      <charset val="134"/>
    </font>
    <font>
      <b/>
      <sz val="20"/>
      <name val="黑体"/>
      <charset val="134"/>
    </font>
    <font>
      <b/>
      <sz val="15"/>
      <name val="黑体"/>
      <charset val="134"/>
    </font>
    <font>
      <b/>
      <sz val="14"/>
      <name val="黑体"/>
      <charset val="134"/>
    </font>
    <font>
      <sz val="14"/>
      <name val="仿宋_GB2312"/>
      <charset val="134"/>
    </font>
    <font>
      <b/>
      <sz val="14"/>
      <name val="仿宋_GB2312"/>
      <charset val="134"/>
    </font>
    <font>
      <b/>
      <sz val="12"/>
      <name val="Times New Roman"/>
      <charset val="134"/>
    </font>
    <font>
      <b/>
      <sz val="14"/>
      <name val="Times New Roman"/>
      <charset val="134"/>
    </font>
    <font>
      <sz val="9"/>
      <name val="Arial Narrow"/>
      <charset val="134"/>
    </font>
    <font>
      <b/>
      <sz val="10"/>
      <color indexed="12"/>
      <name val="宋体"/>
      <charset val="134"/>
    </font>
    <font>
      <u/>
      <sz val="9"/>
      <color theme="10"/>
      <name val="宋体"/>
      <charset val="134"/>
    </font>
    <font>
      <b/>
      <sz val="9"/>
      <name val="宋体"/>
      <charset val="134"/>
    </font>
    <font>
      <sz val="10"/>
      <color indexed="12"/>
      <name val="宋体"/>
      <charset val="134"/>
    </font>
    <font>
      <sz val="10"/>
      <color theme="10"/>
      <name val="宋体"/>
      <charset val="134"/>
      <scheme val="minor"/>
    </font>
    <font>
      <sz val="10"/>
      <color theme="10"/>
      <name val="Times New Roman"/>
      <charset val="134"/>
    </font>
    <font>
      <u/>
      <sz val="10"/>
      <color theme="10"/>
      <name val="宋体"/>
      <charset val="134"/>
      <scheme val="minor"/>
    </font>
    <font>
      <sz val="12"/>
      <color theme="0"/>
      <name val="宋体"/>
      <charset val="134"/>
      <scheme val="minor"/>
    </font>
    <font>
      <sz val="12"/>
      <name val="宋体"/>
      <charset val="134"/>
      <scheme val="minor"/>
    </font>
    <font>
      <sz val="9"/>
      <color theme="0"/>
      <name val="宋体"/>
      <charset val="134"/>
      <scheme val="minor"/>
    </font>
    <font>
      <sz val="18"/>
      <color theme="0"/>
      <name val="宋体"/>
      <charset val="134"/>
      <scheme val="minor"/>
    </font>
    <font>
      <sz val="9"/>
      <name val="宋体"/>
      <charset val="134"/>
      <scheme val="minor"/>
    </font>
    <font>
      <sz val="11"/>
      <name val="宋体"/>
      <charset val="134"/>
      <scheme val="minor"/>
    </font>
    <font>
      <sz val="14"/>
      <name val="宋体"/>
      <charset val="134"/>
      <scheme val="minor"/>
    </font>
    <font>
      <sz val="28"/>
      <name val="Times New Roman"/>
      <charset val="134"/>
    </font>
    <font>
      <sz val="20"/>
      <name val="Times New Roman"/>
      <charset val="134"/>
    </font>
    <font>
      <sz val="28"/>
      <name val="宋体"/>
      <charset val="134"/>
    </font>
    <font>
      <sz val="22"/>
      <name val="Times New Roman"/>
      <charset val="134"/>
    </font>
    <font>
      <sz val="20"/>
      <name val="宋体"/>
      <charset val="134"/>
    </font>
    <font>
      <u/>
      <sz val="12"/>
      <color theme="10"/>
      <name val="Times New Roman"/>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sz val="9"/>
      <name val="Arial"/>
      <charset val="134"/>
    </font>
    <font>
      <sz val="11"/>
      <color indexed="17"/>
      <name val="宋体"/>
      <charset val="134"/>
    </font>
    <font>
      <sz val="12"/>
      <color indexed="8"/>
      <name val="宋体"/>
      <charset val="134"/>
    </font>
    <font>
      <sz val="11"/>
      <color indexed="8"/>
      <name val="宋体"/>
      <charset val="134"/>
    </font>
    <font>
      <sz val="10"/>
      <name val="Helv"/>
      <charset val="134"/>
    </font>
    <font>
      <sz val="10"/>
      <name val="ＭＳ Ｐゴシック"/>
      <charset val="134"/>
    </font>
    <font>
      <sz val="11"/>
      <color indexed="20"/>
      <name val="宋体"/>
      <charset val="134"/>
    </font>
    <font>
      <b/>
      <sz val="22"/>
      <color indexed="18"/>
      <name val="Arial"/>
      <charset val="134"/>
    </font>
    <font>
      <b/>
      <sz val="10"/>
      <color indexed="18"/>
      <name val="Arial"/>
      <charset val="134"/>
    </font>
    <font>
      <sz val="10"/>
      <name val="Courier New"/>
      <charset val="134"/>
    </font>
    <font>
      <sz val="10"/>
      <name val="Book Antiqua"/>
      <charset val="134"/>
    </font>
    <font>
      <sz val="12"/>
      <name val="뼻뮝"/>
      <charset val="134"/>
    </font>
    <font>
      <sz val="10"/>
      <name val="MS Sans Serif"/>
      <charset val="134"/>
    </font>
    <font>
      <sz val="11"/>
      <color indexed="10"/>
      <name val="Arial"/>
      <charset val="134"/>
    </font>
    <font>
      <sz val="10"/>
      <name val="Helvetica"/>
      <charset val="134"/>
    </font>
    <font>
      <b/>
      <sz val="12"/>
      <name val="Arial"/>
      <charset val="134"/>
    </font>
    <font>
      <sz val="8"/>
      <name val="Arial"/>
      <charset val="134"/>
    </font>
    <font>
      <b/>
      <sz val="10"/>
      <name val="Book Antiqua"/>
      <charset val="134"/>
    </font>
    <font>
      <sz val="10"/>
      <name val="Courier"/>
      <charset val="134"/>
    </font>
    <font>
      <sz val="1"/>
      <color indexed="8"/>
      <name val="Courier"/>
      <charset val="134"/>
    </font>
    <font>
      <sz val="10"/>
      <color indexed="8"/>
      <name val="Arial"/>
      <charset val="134"/>
    </font>
    <font>
      <sz val="11"/>
      <name val="ＭＳ Ｐゴシック"/>
      <charset val="134"/>
    </font>
    <font>
      <sz val="11"/>
      <name val="MS P????"/>
      <charset val="134"/>
    </font>
    <font>
      <sz val="12"/>
      <color indexed="9"/>
      <name val="宋体"/>
      <charset val="134"/>
    </font>
    <font>
      <sz val="12"/>
      <name val="MS Sans Serif"/>
      <charset val="134"/>
    </font>
    <font>
      <sz val="10"/>
      <color indexed="9"/>
      <name val="Arial"/>
      <charset val="134"/>
    </font>
    <font>
      <b/>
      <sz val="14"/>
      <color indexed="18"/>
      <name val="Arial"/>
      <charset val="134"/>
    </font>
    <font>
      <b/>
      <sz val="13"/>
      <name val="Tms Rmn"/>
      <charset val="134"/>
    </font>
    <font>
      <sz val="12"/>
      <name val="Arial"/>
      <charset val="134"/>
    </font>
    <font>
      <sz val="11"/>
      <name val="宋体繁体"/>
      <charset val="134"/>
    </font>
    <font>
      <sz val="13"/>
      <name val="Tms Rmn"/>
      <charset val="134"/>
    </font>
    <font>
      <sz val="12"/>
      <name val="굴림체"/>
      <charset val="134"/>
    </font>
    <font>
      <sz val="10"/>
      <color indexed="22"/>
      <name val="Arial"/>
      <charset val="134"/>
    </font>
    <font>
      <i/>
      <sz val="12"/>
      <name val="Times New Roman"/>
      <charset val="134"/>
    </font>
    <font>
      <u/>
      <sz val="12"/>
      <color indexed="12"/>
      <name val="Times New Roman"/>
      <charset val="134"/>
    </font>
    <font>
      <sz val="12"/>
      <name val="新細明體"/>
      <charset val="134"/>
    </font>
    <font>
      <b/>
      <sz val="11"/>
      <color indexed="20"/>
      <name val="宋体"/>
      <charset val="134"/>
    </font>
    <font>
      <sz val="11"/>
      <color indexed="8"/>
      <name val="Times New Roman"/>
      <charset val="134"/>
    </font>
    <font>
      <b/>
      <sz val="10"/>
      <color indexed="16"/>
      <name val="Arial Narrow"/>
      <charset val="134"/>
    </font>
    <font>
      <b/>
      <sz val="10"/>
      <color indexed="18"/>
      <name val="Arial Narrow"/>
      <charset val="134"/>
    </font>
    <font>
      <sz val="11"/>
      <color indexed="8"/>
      <name val="宋体"/>
      <charset val="134"/>
      <scheme val="minor"/>
    </font>
    <font>
      <b/>
      <sz val="10"/>
      <name val="MS Sans Serif"/>
      <charset val="134"/>
    </font>
    <font>
      <b/>
      <sz val="10"/>
      <name val="Tms Rmn"/>
      <charset val="134"/>
    </font>
    <font>
      <b/>
      <sz val="12"/>
      <name val="MS Sans Serif"/>
      <charset val="134"/>
    </font>
    <font>
      <b/>
      <sz val="10"/>
      <color indexed="10"/>
      <name val="Arial"/>
      <charset val="134"/>
    </font>
    <font>
      <b/>
      <sz val="8"/>
      <name val="Arial"/>
      <charset val="134"/>
    </font>
    <font>
      <u val="singleAccounting"/>
      <vertAlign val="subscript"/>
      <sz val="10"/>
      <name val="Times New Roman"/>
      <charset val="134"/>
    </font>
    <font>
      <u/>
      <sz val="9"/>
      <color indexed="36"/>
      <name val="Arial"/>
      <charset val="134"/>
    </font>
    <font>
      <sz val="8"/>
      <name val="Times New Roman"/>
      <charset val="134"/>
    </font>
    <font>
      <sz val="10"/>
      <color indexed="8"/>
      <name val="MS Sans Serif"/>
      <charset val="134"/>
    </font>
    <font>
      <sz val="7"/>
      <color indexed="10"/>
      <name val="Helv"/>
      <charset val="134"/>
    </font>
    <font>
      <b/>
      <sz val="12"/>
      <color indexed="8"/>
      <name val="宋体"/>
      <charset val="134"/>
    </font>
    <font>
      <b/>
      <sz val="11"/>
      <name val="Arial"/>
      <charset val="134"/>
    </font>
    <font>
      <sz val="10"/>
      <color indexed="18"/>
      <name val="Palatino"/>
      <charset val="134"/>
    </font>
    <font>
      <sz val="10"/>
      <name val="明朝"/>
      <charset val="134"/>
    </font>
    <font>
      <sz val="12"/>
      <color indexed="12"/>
      <name val="Times New Roman"/>
      <charset val="134"/>
    </font>
    <font>
      <b/>
      <sz val="12"/>
      <color indexed="61"/>
      <name val="Tahoma"/>
      <charset val="134"/>
    </font>
    <font>
      <b/>
      <sz val="10"/>
      <color indexed="9"/>
      <name val="Arial"/>
      <charset val="134"/>
    </font>
    <font>
      <sz val="12"/>
      <name val="Tms Rmn"/>
      <charset val="134"/>
    </font>
    <font>
      <sz val="10"/>
      <color indexed="12"/>
      <name val="Arial"/>
      <charset val="134"/>
    </font>
    <font>
      <sz val="11"/>
      <name val="俵俽 柧挬"/>
      <charset val="134"/>
    </font>
    <font>
      <b/>
      <sz val="1"/>
      <color indexed="8"/>
      <name val="Courier"/>
      <charset val="134"/>
    </font>
    <font>
      <b/>
      <sz val="11"/>
      <name val="Helv"/>
      <charset val="134"/>
    </font>
    <font>
      <u/>
      <sz val="11"/>
      <color theme="10"/>
      <name val="宋体"/>
      <charset val="134"/>
    </font>
    <font>
      <sz val="10"/>
      <name val="奔覆眉"/>
      <charset val="134"/>
    </font>
    <font>
      <sz val="7"/>
      <name val="Times New Roman"/>
      <charset val="134"/>
    </font>
    <font>
      <sz val="11"/>
      <name val="明朝"/>
      <charset val="134"/>
    </font>
    <font>
      <b/>
      <sz val="14"/>
      <name val="楷体"/>
      <charset val="134"/>
    </font>
    <font>
      <sz val="10"/>
      <name val="Geneva"/>
      <charset val="134"/>
    </font>
    <font>
      <sz val="7"/>
      <name val="Helv"/>
      <charset val="134"/>
    </font>
    <font>
      <b/>
      <sz val="11"/>
      <color indexed="16"/>
      <name val="Times New Roman"/>
      <charset val="134"/>
    </font>
    <font>
      <b/>
      <sz val="9"/>
      <color indexed="12"/>
      <name val="Tahoma"/>
      <charset val="134"/>
    </font>
    <font>
      <b/>
      <sz val="8"/>
      <color indexed="9"/>
      <name val="Arial"/>
      <charset val="134"/>
    </font>
    <font>
      <b/>
      <sz val="10"/>
      <name val="Arial"/>
      <charset val="134"/>
    </font>
    <font>
      <sz val="14"/>
      <name val="뼻뮝"/>
      <charset val="134"/>
    </font>
    <font>
      <b/>
      <sz val="13"/>
      <name val="Arial"/>
      <charset val="134"/>
    </font>
    <font>
      <sz val="10"/>
      <name val="Palatino"/>
      <charset val="134"/>
    </font>
    <font>
      <sz val="10"/>
      <name val="BERNHARD"/>
      <charset val="134"/>
    </font>
    <font>
      <sz val="14"/>
      <name val="Times New Roman"/>
      <charset val="134"/>
    </font>
    <font>
      <sz val="10"/>
      <color indexed="17"/>
      <name val="宋体"/>
      <charset val="134"/>
    </font>
    <font>
      <sz val="9"/>
      <color indexed="8"/>
      <name val="Arial"/>
      <charset val="134"/>
    </font>
    <font>
      <b/>
      <u val="singleAccounting"/>
      <sz val="10"/>
      <color indexed="18"/>
      <name val="Arial"/>
      <charset val="134"/>
    </font>
    <font>
      <u/>
      <sz val="9.9"/>
      <color indexed="36"/>
      <name val="Times New Roman"/>
      <charset val="134"/>
    </font>
    <font>
      <b/>
      <i/>
      <sz val="12"/>
      <name val="Times New Roman"/>
      <charset val="134"/>
    </font>
    <font>
      <b/>
      <i/>
      <sz val="10"/>
      <name val="Times New Roman"/>
      <charset val="134"/>
    </font>
    <font>
      <b/>
      <sz val="13"/>
      <name val="Times New Roman"/>
      <charset val="134"/>
    </font>
    <font>
      <i/>
      <sz val="9"/>
      <name val="Times New Roman"/>
      <charset val="134"/>
    </font>
    <font>
      <sz val="12"/>
      <name val="楷体"/>
      <charset val="134"/>
    </font>
    <font>
      <sz val="18"/>
      <name val="Times New Roman"/>
      <charset val="134"/>
    </font>
    <font>
      <u/>
      <sz val="11"/>
      <color indexed="12"/>
      <name val="돋움"/>
      <charset val="134"/>
    </font>
    <font>
      <sz val="11"/>
      <name val="Times New Roman"/>
      <charset val="134"/>
    </font>
    <font>
      <sz val="9"/>
      <name val="Tahoma"/>
      <charset val="134"/>
    </font>
    <font>
      <sz val="12"/>
      <color indexed="8"/>
      <name val="Times New Roman"/>
      <charset val="134"/>
    </font>
    <font>
      <u/>
      <sz val="12"/>
      <color indexed="12"/>
      <name val="宋体"/>
      <charset val="134"/>
    </font>
    <font>
      <u/>
      <sz val="9"/>
      <color indexed="12"/>
      <name val="Arial"/>
      <charset val="134"/>
    </font>
    <font>
      <b/>
      <sz val="10"/>
      <name val="Helv"/>
      <charset val="134"/>
    </font>
    <font>
      <u/>
      <sz val="10"/>
      <color indexed="12"/>
      <name val="Arial"/>
      <charset val="134"/>
    </font>
    <font>
      <b/>
      <sz val="9"/>
      <name val="Tahoma"/>
      <charset val="134"/>
    </font>
    <font>
      <sz val="10"/>
      <name val="MS Serif"/>
      <charset val="134"/>
    </font>
    <font>
      <sz val="11"/>
      <color indexed="12"/>
      <name val="Book Antiqua"/>
      <charset val="134"/>
    </font>
    <font>
      <sz val="10"/>
      <color indexed="16"/>
      <name val="MS Serif"/>
      <charset val="134"/>
    </font>
    <font>
      <b/>
      <sz val="9"/>
      <name val="Arial"/>
      <charset val="134"/>
    </font>
    <font>
      <sz val="12"/>
      <color indexed="39"/>
      <name val="Times New Roman"/>
      <charset val="134"/>
    </font>
    <font>
      <b/>
      <sz val="12"/>
      <name val="Helv"/>
      <charset val="134"/>
    </font>
    <font>
      <sz val="10.5"/>
      <name val="Times New Roman"/>
      <charset val="134"/>
    </font>
    <font>
      <b/>
      <sz val="18"/>
      <name val="Arial"/>
      <charset val="134"/>
    </font>
    <font>
      <u/>
      <sz val="8"/>
      <color indexed="12"/>
      <name val="Arial"/>
      <charset val="134"/>
    </font>
    <font>
      <u/>
      <sz val="8"/>
      <color indexed="36"/>
      <name val="Arial"/>
      <charset val="134"/>
    </font>
    <font>
      <sz val="8"/>
      <color indexed="17"/>
      <name val="Times New Roman"/>
      <charset val="134"/>
    </font>
    <font>
      <b/>
      <sz val="9"/>
      <color indexed="63"/>
      <name val="Tahoma"/>
      <charset val="134"/>
    </font>
    <font>
      <sz val="12"/>
      <name val="官帕眉"/>
      <charset val="134"/>
    </font>
    <font>
      <b/>
      <sz val="12"/>
      <color indexed="20"/>
      <name val="Tahoma"/>
      <charset val="134"/>
    </font>
    <font>
      <sz val="12"/>
      <name val="바탕체"/>
      <charset val="134"/>
    </font>
    <font>
      <sz val="7"/>
      <name val="Small Fonts"/>
      <charset val="134"/>
    </font>
    <font>
      <b/>
      <i/>
      <sz val="16"/>
      <name val="Helv"/>
      <charset val="134"/>
    </font>
    <font>
      <b/>
      <i/>
      <sz val="11"/>
      <color indexed="8"/>
      <name val="Times New Roman"/>
      <charset val="134"/>
    </font>
    <font>
      <b/>
      <sz val="22"/>
      <color indexed="8"/>
      <name val="Times New Roman"/>
      <charset val="134"/>
    </font>
    <font>
      <b/>
      <sz val="26"/>
      <name val="Times New Roman"/>
      <charset val="134"/>
    </font>
    <font>
      <b/>
      <sz val="18"/>
      <name val="Times New Roman"/>
      <charset val="134"/>
    </font>
    <font>
      <sz val="10"/>
      <name val="Verdana"/>
      <charset val="134"/>
    </font>
    <font>
      <sz val="10"/>
      <name val="Tms Rmn"/>
      <charset val="134"/>
    </font>
    <font>
      <sz val="10"/>
      <color indexed="12"/>
      <name val="MS Sans Serif"/>
      <charset val="134"/>
    </font>
    <font>
      <sz val="8"/>
      <color indexed="16"/>
      <name val="Century Schoolbook"/>
      <charset val="134"/>
    </font>
    <font>
      <b/>
      <sz val="9"/>
      <color indexed="8"/>
      <name val="Tahoma"/>
      <charset val="134"/>
    </font>
    <font>
      <b/>
      <sz val="14"/>
      <color indexed="9"/>
      <name val="Times New Roman"/>
      <charset val="134"/>
    </font>
    <font>
      <sz val="12"/>
      <color indexed="17"/>
      <name val="宋体"/>
      <charset val="134"/>
    </font>
    <font>
      <b/>
      <sz val="10"/>
      <color indexed="12"/>
      <name val="MS Sans Serif"/>
      <charset val="134"/>
    </font>
    <font>
      <b/>
      <sz val="8"/>
      <color indexed="8"/>
      <name val="Helv"/>
      <charset val="134"/>
    </font>
    <font>
      <sz val="11"/>
      <color indexed="12"/>
      <name val="Times New Roman"/>
      <charset val="134"/>
    </font>
    <font>
      <b/>
      <sz val="18"/>
      <color indexed="62"/>
      <name val="宋体"/>
      <charset val="134"/>
    </font>
    <font>
      <sz val="10"/>
      <name val="楷体"/>
      <charset val="134"/>
    </font>
    <font>
      <sz val="10"/>
      <color indexed="20"/>
      <name val="Arial"/>
      <charset val="134"/>
    </font>
    <font>
      <sz val="12"/>
      <color indexed="16"/>
      <name val="宋体"/>
      <charset val="134"/>
    </font>
    <font>
      <sz val="10"/>
      <color indexed="20"/>
      <name val="宋体"/>
      <charset val="134"/>
    </font>
    <font>
      <sz val="10"/>
      <color indexed="17"/>
      <name val="Arial"/>
      <charset val="134"/>
    </font>
    <font>
      <b/>
      <sz val="12"/>
      <name val="仿宋_GB2312"/>
      <charset val="134"/>
    </font>
    <font>
      <sz val="14"/>
      <name val="Symbol"/>
      <charset val="2"/>
    </font>
    <font>
      <sz val="10"/>
      <color theme="10"/>
      <name val="宋体"/>
      <charset val="134"/>
    </font>
    <font>
      <vertAlign val="superscript"/>
      <sz val="10"/>
      <name val="Times New Roman"/>
      <charset val="134"/>
    </font>
    <font>
      <sz val="10"/>
      <color theme="1"/>
      <name val="宋体"/>
      <charset val="134"/>
    </font>
    <font>
      <b/>
      <sz val="10"/>
      <color indexed="8"/>
      <name val="宋体"/>
      <charset val="134"/>
    </font>
    <font>
      <b/>
      <sz val="7"/>
      <name val="Times New Roman"/>
      <charset val="134"/>
    </font>
    <font>
      <sz val="12"/>
      <name val="仿宋_GB2312"/>
      <charset val="134"/>
    </font>
    <font>
      <sz val="10"/>
      <color rgb="FF000000"/>
      <name val="Times New Roman"/>
      <charset val="134"/>
    </font>
    <font>
      <b/>
      <sz val="9"/>
      <name val="宋体"/>
      <charset val="134"/>
    </font>
    <font>
      <b/>
      <sz val="9"/>
      <color rgb="FF000000"/>
      <name val="宋体"/>
      <charset val="134"/>
    </font>
    <font>
      <sz val="9"/>
      <name val="宋体"/>
      <charset val="134"/>
    </font>
    <font>
      <sz val="9"/>
      <color rgb="FF000000"/>
      <name val="宋体"/>
      <charset val="134"/>
    </font>
  </fonts>
  <fills count="84">
    <fill>
      <patternFill patternType="none"/>
    </fill>
    <fill>
      <patternFill patternType="gray125"/>
    </fill>
    <fill>
      <patternFill patternType="solid">
        <fgColor theme="0" tint="-0.14996795556505"/>
        <bgColor indexed="64"/>
      </patternFill>
    </fill>
    <fill>
      <patternFill patternType="solid">
        <fgColor rgb="FFFFFF00"/>
        <bgColor indexed="64"/>
      </patternFill>
    </fill>
    <fill>
      <patternFill patternType="solid">
        <fgColor theme="7" tint="0.599993896298105"/>
        <bgColor indexed="64"/>
      </patternFill>
    </fill>
    <fill>
      <patternFill patternType="solid">
        <fgColor theme="0"/>
        <bgColor indexed="64"/>
      </patternFill>
    </fill>
    <fill>
      <patternFill patternType="solid">
        <fgColor theme="0" tint="-0.149937437055574"/>
        <bgColor indexed="64"/>
      </patternFill>
    </fill>
    <fill>
      <patternFill patternType="solid">
        <fgColor indexed="9"/>
        <bgColor indexed="64"/>
      </patternFill>
    </fill>
    <fill>
      <patternFill patternType="solid">
        <fgColor indexed="43"/>
        <bgColor indexed="64"/>
      </patternFill>
    </fill>
    <fill>
      <patternFill patternType="solid">
        <fgColor indexed="26"/>
        <bgColor indexed="64"/>
      </patternFill>
    </fill>
    <fill>
      <patternFill patternType="solid">
        <fgColor rgb="FF92D050"/>
        <bgColor indexed="64"/>
      </patternFill>
    </fill>
    <fill>
      <patternFill patternType="solid">
        <fgColor indexed="22"/>
        <bgColor indexed="64"/>
      </patternFill>
    </fill>
    <fill>
      <patternFill patternType="solid">
        <fgColor rgb="FF00B0F0"/>
        <bgColor indexed="64"/>
      </patternFill>
    </fill>
    <fill>
      <patternFill patternType="solid">
        <fgColor theme="8" tint="0.799920651875362"/>
        <bgColor indexed="64"/>
      </patternFill>
    </fill>
    <fill>
      <patternFill patternType="solid">
        <fgColor theme="0" tint="-0.0499893185216834"/>
        <bgColor indexed="64"/>
      </patternFill>
    </fill>
    <fill>
      <patternFill patternType="solid">
        <fgColor theme="3" tint="0.799920651875362"/>
        <bgColor indexed="64"/>
      </patternFill>
    </fill>
    <fill>
      <patternFill patternType="solid">
        <fgColor theme="9" tint="0.799920651875362"/>
        <bgColor indexed="64"/>
      </patternFill>
    </fill>
    <fill>
      <patternFill patternType="solid">
        <fgColor rgb="FFCC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42"/>
        <bgColor indexed="64"/>
      </patternFill>
    </fill>
    <fill>
      <patternFill patternType="solid">
        <fgColor indexed="22"/>
        <bgColor indexed="22"/>
      </patternFill>
    </fill>
    <fill>
      <patternFill patternType="solid">
        <fgColor indexed="45"/>
        <bgColor indexed="64"/>
      </patternFill>
    </fill>
    <fill>
      <patternFill patternType="gray0625">
        <fgColor indexed="10"/>
      </patternFill>
    </fill>
    <fill>
      <patternFill patternType="solid">
        <fgColor indexed="38"/>
        <bgColor indexed="64"/>
      </patternFill>
    </fill>
    <fill>
      <patternFill patternType="gray0625"/>
    </fill>
    <fill>
      <patternFill patternType="solid">
        <fgColor indexed="26"/>
        <bgColor indexed="26"/>
      </patternFill>
    </fill>
    <fill>
      <patternFill patternType="solid">
        <fgColor indexed="65"/>
        <bgColor indexed="64"/>
      </patternFill>
    </fill>
    <fill>
      <patternFill patternType="solid">
        <fgColor indexed="47"/>
        <bgColor indexed="47"/>
      </patternFill>
    </fill>
    <fill>
      <patternFill patternType="solid">
        <fgColor indexed="31"/>
        <bgColor indexed="64"/>
      </patternFill>
    </fill>
    <fill>
      <patternFill patternType="lightUp">
        <fgColor indexed="9"/>
        <bgColor indexed="29"/>
      </patternFill>
    </fill>
    <fill>
      <patternFill patternType="solid">
        <fgColor indexed="62"/>
        <bgColor indexed="64"/>
      </patternFill>
    </fill>
    <fill>
      <patternFill patternType="solid">
        <fgColor indexed="18"/>
        <bgColor indexed="64"/>
      </patternFill>
    </fill>
    <fill>
      <patternFill patternType="solid">
        <fgColor indexed="27"/>
        <bgColor indexed="27"/>
      </patternFill>
    </fill>
    <fill>
      <patternFill patternType="solid">
        <fgColor indexed="46"/>
        <bgColor indexed="64"/>
      </patternFill>
    </fill>
    <fill>
      <patternFill patternType="solid">
        <fgColor indexed="15"/>
        <bgColor indexed="64"/>
      </patternFill>
    </fill>
    <fill>
      <patternFill patternType="solid">
        <fgColor indexed="23"/>
        <bgColor indexed="64"/>
      </patternFill>
    </fill>
    <fill>
      <patternFill patternType="solid">
        <fgColor indexed="31"/>
        <bgColor indexed="31"/>
      </patternFill>
    </fill>
    <fill>
      <patternFill patternType="solid">
        <fgColor indexed="13"/>
        <bgColor indexed="64"/>
      </patternFill>
    </fill>
    <fill>
      <patternFill patternType="solid">
        <fgColor indexed="25"/>
        <bgColor indexed="25"/>
      </patternFill>
    </fill>
    <fill>
      <patternFill patternType="solid">
        <fgColor indexed="54"/>
        <bgColor indexed="54"/>
      </patternFill>
    </fill>
    <fill>
      <patternFill patternType="solid">
        <fgColor indexed="44"/>
        <bgColor indexed="44"/>
      </patternFill>
    </fill>
    <fill>
      <patternFill patternType="solid">
        <fgColor indexed="55"/>
        <bgColor indexed="55"/>
      </patternFill>
    </fill>
    <fill>
      <patternFill patternType="solid">
        <fgColor indexed="42"/>
        <bgColor indexed="42"/>
      </patternFill>
    </fill>
    <fill>
      <patternFill patternType="solid">
        <fgColor indexed="49"/>
        <bgColor indexed="49"/>
      </patternFill>
    </fill>
    <fill>
      <patternFill patternType="solid">
        <fgColor indexed="52"/>
        <bgColor indexed="52"/>
      </patternFill>
    </fill>
    <fill>
      <patternFill patternType="solid">
        <fgColor indexed="12"/>
        <bgColor indexed="64"/>
      </patternFill>
    </fill>
    <fill>
      <patternFill patternType="solid">
        <fgColor indexed="21"/>
        <bgColor indexed="64"/>
      </patternFill>
    </fill>
    <fill>
      <patternFill patternType="solid">
        <fgColor indexed="32"/>
        <bgColor indexed="64"/>
      </patternFill>
    </fill>
    <fill>
      <patternFill patternType="lightUp">
        <fgColor indexed="9"/>
        <bgColor indexed="55"/>
      </patternFill>
    </fill>
    <fill>
      <patternFill patternType="mediumGray">
        <fgColor indexed="22"/>
      </patternFill>
    </fill>
    <fill>
      <patternFill patternType="solid">
        <fgColor indexed="63"/>
        <bgColor indexed="64"/>
      </patternFill>
    </fill>
    <fill>
      <patternFill patternType="solid">
        <fgColor indexed="54"/>
        <bgColor indexed="64"/>
      </patternFill>
    </fill>
    <fill>
      <patternFill patternType="solid">
        <fgColor indexed="27"/>
        <bgColor indexed="64"/>
      </patternFill>
    </fill>
    <fill>
      <patternFill patternType="solid">
        <fgColor indexed="45"/>
        <bgColor indexed="45"/>
      </patternFill>
    </fill>
    <fill>
      <patternFill patternType="lightUp">
        <fgColor indexed="9"/>
        <bgColor indexed="22"/>
      </patternFill>
    </fill>
  </fills>
  <borders count="52">
    <border>
      <left/>
      <right/>
      <top/>
      <bottom/>
      <diagonal/>
    </border>
    <border>
      <left/>
      <right/>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auto="1"/>
      </top>
      <bottom style="thin">
        <color auto="1"/>
      </bottom>
      <diagonal/>
    </border>
    <border>
      <left/>
      <right style="thin">
        <color auto="1"/>
      </right>
      <top/>
      <bottom/>
      <diagonal/>
    </border>
    <border>
      <left style="thin">
        <color auto="1"/>
      </left>
      <right/>
      <top style="thin">
        <color auto="1"/>
      </top>
      <bottom/>
      <diagonal/>
    </border>
    <border>
      <left style="thin">
        <color auto="1"/>
      </left>
      <right/>
      <top/>
      <bottom/>
      <diagonal/>
    </border>
    <border>
      <left/>
      <right/>
      <top style="thin">
        <color auto="1"/>
      </top>
      <bottom/>
      <diagonal/>
    </border>
    <border>
      <left style="medium">
        <color rgb="FF0070C0"/>
      </left>
      <right style="medium">
        <color rgb="FF0070C0"/>
      </right>
      <top style="medium">
        <color rgb="FF0070C0"/>
      </top>
      <bottom style="medium">
        <color rgb="FF0070C0"/>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bottom style="thin">
        <color indexed="8"/>
      </bottom>
      <diagonal/>
    </border>
    <border>
      <left/>
      <right/>
      <top style="medium">
        <color auto="1"/>
      </top>
      <bottom style="medium">
        <color auto="1"/>
      </bottom>
      <diagonal/>
    </border>
    <border>
      <left/>
      <right/>
      <top style="hair">
        <color indexed="20"/>
      </top>
      <bottom style="hair">
        <color indexed="20"/>
      </bottom>
      <diagonal/>
    </border>
    <border>
      <left/>
      <right/>
      <top/>
      <bottom style="medium">
        <color indexed="18"/>
      </bottom>
      <diagonal/>
    </border>
    <border>
      <left/>
      <right/>
      <top style="thin">
        <color auto="1"/>
      </top>
      <bottom style="double">
        <color auto="1"/>
      </bottom>
      <diagonal/>
    </border>
    <border>
      <left/>
      <right/>
      <top/>
      <bottom style="double">
        <color auto="1"/>
      </bottom>
      <diagonal/>
    </border>
    <border>
      <left style="medium">
        <color indexed="9"/>
      </left>
      <right style="medium">
        <color indexed="9"/>
      </right>
      <top/>
      <bottom/>
      <diagonal/>
    </border>
    <border>
      <left style="thin">
        <color indexed="8"/>
      </left>
      <right style="thin">
        <color indexed="8"/>
      </right>
      <top style="thin">
        <color indexed="8"/>
      </top>
      <bottom style="thin">
        <color indexed="8"/>
      </bottom>
      <diagonal/>
    </border>
    <border>
      <left/>
      <right/>
      <top/>
      <bottom style="thick">
        <color indexed="8"/>
      </bottom>
      <diagonal/>
    </border>
    <border>
      <left/>
      <right/>
      <top style="thin">
        <color indexed="8"/>
      </top>
      <bottom style="thin">
        <color indexed="8"/>
      </bottom>
      <diagonal/>
    </border>
    <border>
      <left/>
      <right/>
      <top/>
      <bottom style="thin">
        <color indexed="44"/>
      </bottom>
      <diagonal/>
    </border>
    <border>
      <left/>
      <right style="thin">
        <color indexed="63"/>
      </right>
      <top style="thin">
        <color indexed="63"/>
      </top>
      <bottom/>
      <diagonal/>
    </border>
    <border>
      <left/>
      <right style="thin">
        <color indexed="8"/>
      </right>
      <top style="thin">
        <color indexed="8"/>
      </top>
      <bottom/>
      <diagonal/>
    </border>
    <border>
      <left style="thin">
        <color indexed="63"/>
      </left>
      <right style="thin">
        <color indexed="63"/>
      </right>
      <top style="thin">
        <color indexed="63"/>
      </top>
      <bottom style="thin">
        <color indexed="63"/>
      </bottom>
      <diagonal/>
    </border>
    <border>
      <left/>
      <right/>
      <top/>
      <bottom style="hair">
        <color indexed="20"/>
      </bottom>
      <diagonal/>
    </border>
    <border>
      <left/>
      <right/>
      <top style="thin">
        <color indexed="8"/>
      </top>
      <bottom/>
      <diagonal/>
    </border>
    <border>
      <left style="double">
        <color indexed="12"/>
      </left>
      <right style="double">
        <color indexed="12"/>
      </right>
      <top style="double">
        <color indexed="12"/>
      </top>
      <bottom style="dotted">
        <color indexed="12"/>
      </bottom>
      <diagonal/>
    </border>
    <border>
      <left style="hair">
        <color auto="1"/>
      </left>
      <right style="hair">
        <color auto="1"/>
      </right>
      <top style="hair">
        <color auto="1"/>
      </top>
      <bottom style="hair">
        <color auto="1"/>
      </bottom>
      <diagonal/>
    </border>
    <border>
      <left style="thick">
        <color indexed="12"/>
      </left>
      <right style="thick">
        <color indexed="12"/>
      </right>
      <top style="thick">
        <color indexed="12"/>
      </top>
      <bottom/>
      <diagonal/>
    </border>
  </borders>
  <cellStyleXfs count="1688">
    <xf numFmtId="0" fontId="0" fillId="0" borderId="0" applyNumberFormat="0" applyFill="0" applyBorder="0" applyAlignment="0" applyProtection="0"/>
    <xf numFmtId="176" fontId="0" fillId="0" borderId="0" applyFont="0" applyFill="0" applyBorder="0" applyAlignment="0" applyProtection="0">
      <alignment vertical="center"/>
    </xf>
    <xf numFmtId="44" fontId="8" fillId="0" borderId="0" applyFont="0" applyFill="0" applyBorder="0" applyAlignment="0" applyProtection="0">
      <alignment vertical="center"/>
    </xf>
    <xf numFmtId="9" fontId="0" fillId="0" borderId="0" applyFont="0" applyFill="0" applyBorder="0" applyAlignment="0" applyProtection="0"/>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66" fillId="0" borderId="0" applyNumberFormat="0" applyFill="0" applyBorder="0" applyAlignment="0" applyProtection="0"/>
    <xf numFmtId="0" fontId="67" fillId="0" borderId="0" applyNumberFormat="0" applyFill="0" applyBorder="0" applyAlignment="0" applyProtection="0">
      <alignment vertical="center"/>
    </xf>
    <xf numFmtId="0" fontId="8" fillId="18" borderId="25" applyNumberFormat="0" applyFont="0" applyAlignment="0" applyProtection="0">
      <alignment vertical="center"/>
    </xf>
    <xf numFmtId="0" fontId="68" fillId="0" borderId="0" applyNumberFormat="0" applyFill="0" applyBorder="0" applyAlignment="0" applyProtection="0">
      <alignment vertical="center"/>
    </xf>
    <xf numFmtId="0" fontId="69" fillId="0" borderId="0" applyNumberFormat="0" applyFill="0" applyBorder="0" applyAlignment="0" applyProtection="0">
      <alignment vertical="center"/>
    </xf>
    <xf numFmtId="0" fontId="70" fillId="0" borderId="0" applyNumberFormat="0" applyFill="0" applyBorder="0" applyAlignment="0" applyProtection="0">
      <alignment vertical="center"/>
    </xf>
    <xf numFmtId="0" fontId="71" fillId="0" borderId="26" applyNumberFormat="0" applyFill="0" applyAlignment="0" applyProtection="0">
      <alignment vertical="center"/>
    </xf>
    <xf numFmtId="0" fontId="72" fillId="0" borderId="26" applyNumberFormat="0" applyFill="0" applyAlignment="0" applyProtection="0">
      <alignment vertical="center"/>
    </xf>
    <xf numFmtId="0" fontId="73" fillId="0" borderId="27" applyNumberFormat="0" applyFill="0" applyAlignment="0" applyProtection="0">
      <alignment vertical="center"/>
    </xf>
    <xf numFmtId="0" fontId="73" fillId="0" borderId="0" applyNumberFormat="0" applyFill="0" applyBorder="0" applyAlignment="0" applyProtection="0">
      <alignment vertical="center"/>
    </xf>
    <xf numFmtId="0" fontId="74" fillId="19" borderId="28" applyNumberFormat="0" applyAlignment="0" applyProtection="0">
      <alignment vertical="center"/>
    </xf>
    <xf numFmtId="0" fontId="75" fillId="20" borderId="29" applyNumberFormat="0" applyAlignment="0" applyProtection="0">
      <alignment vertical="center"/>
    </xf>
    <xf numFmtId="0" fontId="76" fillId="20" borderId="28" applyNumberFormat="0" applyAlignment="0" applyProtection="0">
      <alignment vertical="center"/>
    </xf>
    <xf numFmtId="0" fontId="77" fillId="21" borderId="30" applyNumberFormat="0" applyAlignment="0" applyProtection="0">
      <alignment vertical="center"/>
    </xf>
    <xf numFmtId="0" fontId="78" fillId="0" borderId="31" applyNumberFormat="0" applyFill="0" applyAlignment="0" applyProtection="0">
      <alignment vertical="center"/>
    </xf>
    <xf numFmtId="0" fontId="79" fillId="0" borderId="32" applyNumberFormat="0" applyFill="0" applyAlignment="0" applyProtection="0">
      <alignment vertical="center"/>
    </xf>
    <xf numFmtId="0" fontId="80" fillId="22" borderId="0" applyNumberFormat="0" applyBorder="0" applyAlignment="0" applyProtection="0">
      <alignment vertical="center"/>
    </xf>
    <xf numFmtId="0" fontId="81" fillId="23" borderId="0" applyNumberFormat="0" applyBorder="0" applyAlignment="0" applyProtection="0">
      <alignment vertical="center"/>
    </xf>
    <xf numFmtId="0" fontId="82" fillId="24" borderId="0" applyNumberFormat="0" applyBorder="0" applyAlignment="0" applyProtection="0">
      <alignment vertical="center"/>
    </xf>
    <xf numFmtId="0" fontId="83" fillId="25" borderId="0" applyNumberFormat="0" applyBorder="0" applyAlignment="0" applyProtection="0">
      <alignment vertical="center"/>
    </xf>
    <xf numFmtId="0" fontId="84" fillId="26" borderId="0" applyNumberFormat="0" applyBorder="0" applyAlignment="0" applyProtection="0">
      <alignment vertical="center"/>
    </xf>
    <xf numFmtId="0" fontId="84" fillId="27" borderId="0" applyNumberFormat="0" applyBorder="0" applyAlignment="0" applyProtection="0">
      <alignment vertical="center"/>
    </xf>
    <xf numFmtId="0" fontId="83" fillId="28" borderId="0" applyNumberFormat="0" applyBorder="0" applyAlignment="0" applyProtection="0">
      <alignment vertical="center"/>
    </xf>
    <xf numFmtId="0" fontId="83" fillId="29" borderId="0" applyNumberFormat="0" applyBorder="0" applyAlignment="0" applyProtection="0">
      <alignment vertical="center"/>
    </xf>
    <xf numFmtId="0" fontId="84" fillId="30" borderId="0" applyNumberFormat="0" applyBorder="0" applyAlignment="0" applyProtection="0">
      <alignment vertical="center"/>
    </xf>
    <xf numFmtId="0" fontId="84" fillId="31" borderId="0" applyNumberFormat="0" applyBorder="0" applyAlignment="0" applyProtection="0">
      <alignment vertical="center"/>
    </xf>
    <xf numFmtId="0" fontId="83" fillId="32" borderId="0" applyNumberFormat="0" applyBorder="0" applyAlignment="0" applyProtection="0">
      <alignment vertical="center"/>
    </xf>
    <xf numFmtId="0" fontId="83" fillId="33" borderId="0" applyNumberFormat="0" applyBorder="0" applyAlignment="0" applyProtection="0">
      <alignment vertical="center"/>
    </xf>
    <xf numFmtId="0" fontId="84" fillId="34" borderId="0" applyNumberFormat="0" applyBorder="0" applyAlignment="0" applyProtection="0">
      <alignment vertical="center"/>
    </xf>
    <xf numFmtId="0" fontId="84" fillId="35" borderId="0" applyNumberFormat="0" applyBorder="0" applyAlignment="0" applyProtection="0">
      <alignment vertical="center"/>
    </xf>
    <xf numFmtId="0" fontId="83" fillId="36" borderId="0" applyNumberFormat="0" applyBorder="0" applyAlignment="0" applyProtection="0">
      <alignment vertical="center"/>
    </xf>
    <xf numFmtId="0" fontId="83" fillId="37" borderId="0" applyNumberFormat="0" applyBorder="0" applyAlignment="0" applyProtection="0">
      <alignment vertical="center"/>
    </xf>
    <xf numFmtId="0" fontId="84" fillId="38" borderId="0" applyNumberFormat="0" applyBorder="0" applyAlignment="0" applyProtection="0">
      <alignment vertical="center"/>
    </xf>
    <xf numFmtId="0" fontId="84" fillId="4" borderId="0" applyNumberFormat="0" applyBorder="0" applyAlignment="0" applyProtection="0">
      <alignment vertical="center"/>
    </xf>
    <xf numFmtId="0" fontId="83" fillId="39" borderId="0" applyNumberFormat="0" applyBorder="0" applyAlignment="0" applyProtection="0">
      <alignment vertical="center"/>
    </xf>
    <xf numFmtId="0" fontId="83" fillId="40" borderId="0" applyNumberFormat="0" applyBorder="0" applyAlignment="0" applyProtection="0">
      <alignment vertical="center"/>
    </xf>
    <xf numFmtId="0" fontId="84" fillId="41" borderId="0" applyNumberFormat="0" applyBorder="0" applyAlignment="0" applyProtection="0">
      <alignment vertical="center"/>
    </xf>
    <xf numFmtId="0" fontId="84" fillId="42" borderId="0" applyNumberFormat="0" applyBorder="0" applyAlignment="0" applyProtection="0">
      <alignment vertical="center"/>
    </xf>
    <xf numFmtId="0" fontId="83" fillId="43" borderId="0" applyNumberFormat="0" applyBorder="0" applyAlignment="0" applyProtection="0">
      <alignment vertical="center"/>
    </xf>
    <xf numFmtId="0" fontId="83" fillId="44" borderId="0" applyNumberFormat="0" applyBorder="0" applyAlignment="0" applyProtection="0">
      <alignment vertical="center"/>
    </xf>
    <xf numFmtId="0" fontId="84" fillId="45" borderId="0" applyNumberFormat="0" applyBorder="0" applyAlignment="0" applyProtection="0">
      <alignment vertical="center"/>
    </xf>
    <xf numFmtId="0" fontId="84" fillId="46" borderId="0" applyNumberFormat="0" applyBorder="0" applyAlignment="0" applyProtection="0">
      <alignment vertical="center"/>
    </xf>
    <xf numFmtId="0" fontId="83" fillId="47" borderId="0" applyNumberFormat="0" applyBorder="0" applyAlignment="0" applyProtection="0">
      <alignment vertical="center"/>
    </xf>
    <xf numFmtId="0" fontId="85" fillId="0" borderId="0"/>
    <xf numFmtId="0" fontId="85" fillId="0" borderId="0"/>
    <xf numFmtId="0" fontId="85" fillId="0" borderId="0"/>
    <xf numFmtId="0" fontId="85" fillId="0" borderId="0"/>
    <xf numFmtId="0" fontId="0" fillId="0" borderId="0"/>
    <xf numFmtId="177" fontId="86" fillId="0" borderId="0"/>
    <xf numFmtId="0" fontId="85" fillId="0" borderId="0"/>
    <xf numFmtId="178" fontId="85" fillId="0" borderId="0"/>
    <xf numFmtId="0" fontId="85" fillId="0" borderId="0"/>
    <xf numFmtId="0" fontId="85" fillId="0" borderId="0"/>
    <xf numFmtId="0" fontId="85" fillId="0" borderId="0"/>
    <xf numFmtId="0" fontId="85" fillId="0" borderId="0"/>
    <xf numFmtId="0" fontId="33" fillId="0" borderId="0">
      <protection locked="0"/>
    </xf>
    <xf numFmtId="0" fontId="87" fillId="48" borderId="0" applyNumberFormat="0" applyBorder="0" applyAlignment="0" applyProtection="0">
      <alignment vertical="center"/>
    </xf>
    <xf numFmtId="0" fontId="33" fillId="0" borderId="0">
      <protection locked="0"/>
    </xf>
    <xf numFmtId="0" fontId="88" fillId="49" borderId="0" applyNumberFormat="0" applyBorder="0" applyAlignment="0" applyProtection="0"/>
    <xf numFmtId="179" fontId="85" fillId="0" borderId="0" applyFont="0" applyFill="0" applyBorder="0" applyAlignment="0" applyProtection="0"/>
    <xf numFmtId="37" fontId="0" fillId="0" borderId="1" applyFont="0" applyFill="0" applyBorder="0" applyAlignment="0" applyProtection="0"/>
    <xf numFmtId="180" fontId="85" fillId="0" borderId="0" applyFill="0" applyBorder="0" applyAlignment="0"/>
    <xf numFmtId="0" fontId="0" fillId="0" borderId="0"/>
    <xf numFmtId="0" fontId="85" fillId="0" borderId="0"/>
    <xf numFmtId="0" fontId="85" fillId="0" borderId="0"/>
    <xf numFmtId="0" fontId="85" fillId="0" borderId="0"/>
    <xf numFmtId="0" fontId="85" fillId="0" borderId="0"/>
    <xf numFmtId="0" fontId="0" fillId="0" borderId="0"/>
    <xf numFmtId="0" fontId="85" fillId="0" borderId="0"/>
    <xf numFmtId="0" fontId="85" fillId="0" borderId="0"/>
    <xf numFmtId="0" fontId="85" fillId="0" borderId="0"/>
    <xf numFmtId="0" fontId="85" fillId="0" borderId="0"/>
    <xf numFmtId="0" fontId="85" fillId="0" borderId="0"/>
    <xf numFmtId="181" fontId="30" fillId="0" borderId="0"/>
    <xf numFmtId="178" fontId="0" fillId="0" borderId="0" applyNumberFormat="0" applyFill="0" applyBorder="0" applyAlignment="0" applyProtection="0"/>
    <xf numFmtId="0" fontId="85" fillId="0" borderId="0">
      <protection locked="0"/>
    </xf>
    <xf numFmtId="0" fontId="30" fillId="0" borderId="0">
      <alignment horizontal="left"/>
    </xf>
    <xf numFmtId="0" fontId="85" fillId="0" borderId="0"/>
    <xf numFmtId="0" fontId="89" fillId="0" borderId="0">
      <alignment vertical="center"/>
    </xf>
    <xf numFmtId="0" fontId="85" fillId="0" borderId="0"/>
    <xf numFmtId="182" fontId="90" fillId="0" borderId="0" applyFill="0" applyBorder="0" applyAlignment="0"/>
    <xf numFmtId="0" fontId="85" fillId="0" borderId="0"/>
    <xf numFmtId="178" fontId="2" fillId="0" borderId="0" applyFont="0" applyFill="0" applyBorder="0" applyAlignment="0" applyProtection="0"/>
    <xf numFmtId="0" fontId="85" fillId="0" borderId="0"/>
    <xf numFmtId="0" fontId="85" fillId="0" borderId="0"/>
    <xf numFmtId="0" fontId="36" fillId="0" borderId="0"/>
    <xf numFmtId="24" fontId="91" fillId="0" borderId="0" applyFont="0" applyFill="0" applyBorder="0" applyAlignment="0" applyProtection="0"/>
    <xf numFmtId="0" fontId="85" fillId="0" borderId="0"/>
    <xf numFmtId="0" fontId="85" fillId="0" borderId="0"/>
    <xf numFmtId="0" fontId="85" fillId="0" borderId="0"/>
    <xf numFmtId="0" fontId="92" fillId="50" borderId="0" applyNumberFormat="0" applyBorder="0" applyAlignment="0" applyProtection="0">
      <alignment vertical="center"/>
    </xf>
    <xf numFmtId="0" fontId="93" fillId="0" borderId="0" applyNumberFormat="0" applyFill="0" applyBorder="0" applyAlignment="0" applyProtection="0"/>
    <xf numFmtId="183" fontId="85" fillId="0" borderId="0"/>
    <xf numFmtId="9" fontId="36" fillId="0" borderId="0" applyFont="0" applyFill="0" applyBorder="0" applyAlignment="0" applyProtection="0"/>
    <xf numFmtId="0" fontId="87" fillId="48" borderId="0" applyNumberFormat="0" applyBorder="0" applyAlignment="0" applyProtection="0">
      <alignment vertical="center"/>
    </xf>
    <xf numFmtId="0" fontId="94" fillId="0" borderId="33" applyNumberFormat="0" applyFill="0" applyProtection="0">
      <alignment horizontal="centerContinuous"/>
    </xf>
    <xf numFmtId="178" fontId="2" fillId="0" borderId="0"/>
    <xf numFmtId="0" fontId="85" fillId="0" borderId="0"/>
    <xf numFmtId="183" fontId="85" fillId="0" borderId="0"/>
    <xf numFmtId="0" fontId="85" fillId="0" borderId="0"/>
    <xf numFmtId="9" fontId="0" fillId="0" borderId="0" applyFont="0" applyFill="0" applyBorder="0" applyAlignment="0" applyProtection="0"/>
    <xf numFmtId="184" fontId="85" fillId="0" borderId="0" applyFont="0" applyFill="0" applyBorder="0" applyAlignment="0" applyProtection="0"/>
    <xf numFmtId="181" fontId="30" fillId="0" borderId="0"/>
    <xf numFmtId="0" fontId="85" fillId="0" borderId="0"/>
    <xf numFmtId="0" fontId="85" fillId="0" borderId="0"/>
    <xf numFmtId="0" fontId="85" fillId="0" borderId="0"/>
    <xf numFmtId="0" fontId="85" fillId="0" borderId="0"/>
    <xf numFmtId="0" fontId="85" fillId="0" borderId="0"/>
    <xf numFmtId="0" fontId="85" fillId="0" borderId="0"/>
    <xf numFmtId="182" fontId="90" fillId="0" borderId="0" applyFill="0" applyBorder="0" applyAlignment="0"/>
    <xf numFmtId="176" fontId="0" fillId="0" borderId="0" applyFont="0" applyFill="0" applyBorder="0" applyAlignment="0" applyProtection="0">
      <alignment vertical="center"/>
    </xf>
    <xf numFmtId="0" fontId="85" fillId="0" borderId="0"/>
    <xf numFmtId="0" fontId="85" fillId="0" borderId="0">
      <protection locked="0"/>
    </xf>
    <xf numFmtId="0" fontId="85" fillId="0" borderId="0"/>
    <xf numFmtId="0" fontId="85" fillId="0" borderId="0"/>
    <xf numFmtId="176" fontId="0" fillId="0" borderId="0" applyFont="0" applyFill="0" applyBorder="0" applyAlignment="0" applyProtection="0"/>
    <xf numFmtId="0" fontId="85" fillId="0" borderId="0"/>
    <xf numFmtId="0" fontId="85" fillId="0" borderId="0"/>
    <xf numFmtId="0" fontId="95" fillId="0" borderId="0" applyNumberFormat="0" applyFill="0" applyBorder="0" applyAlignment="0" applyProtection="0"/>
    <xf numFmtId="0" fontId="92" fillId="50" borderId="0" applyNumberFormat="0" applyBorder="0" applyAlignment="0" applyProtection="0">
      <alignment vertical="center"/>
    </xf>
    <xf numFmtId="0" fontId="87" fillId="48" borderId="0" applyNumberFormat="0" applyBorder="0" applyAlignment="0" applyProtection="0">
      <alignment vertical="center"/>
    </xf>
    <xf numFmtId="0" fontId="36" fillId="0" borderId="0"/>
    <xf numFmtId="39" fontId="2" fillId="0" borderId="0" applyFont="0" applyFill="0" applyBorder="0" applyAlignment="0" applyProtection="0"/>
    <xf numFmtId="0" fontId="85" fillId="0" borderId="0"/>
    <xf numFmtId="0" fontId="0" fillId="0" borderId="0">
      <alignment horizontal="centerContinuous"/>
    </xf>
    <xf numFmtId="0" fontId="85" fillId="0" borderId="0"/>
    <xf numFmtId="0" fontId="85" fillId="0" borderId="0"/>
    <xf numFmtId="0" fontId="85" fillId="0" borderId="0"/>
    <xf numFmtId="0" fontId="85" fillId="0" borderId="0"/>
    <xf numFmtId="185" fontId="96" fillId="0" borderId="0"/>
    <xf numFmtId="0" fontId="0" fillId="0" borderId="0" applyNumberFormat="0" applyFill="0" applyProtection="0">
      <alignment horizontal="centerContinuous"/>
    </xf>
    <xf numFmtId="0" fontId="85" fillId="0" borderId="0"/>
    <xf numFmtId="0" fontId="85" fillId="0" borderId="0"/>
    <xf numFmtId="183" fontId="85" fillId="0" borderId="0"/>
    <xf numFmtId="0" fontId="85" fillId="0" borderId="0"/>
    <xf numFmtId="0" fontId="85" fillId="0" borderId="0"/>
    <xf numFmtId="186" fontId="90" fillId="0" borderId="0" applyFill="0" applyBorder="0" applyAlignment="0"/>
    <xf numFmtId="0" fontId="85" fillId="0" borderId="0"/>
    <xf numFmtId="0" fontId="97" fillId="0" borderId="0"/>
    <xf numFmtId="0" fontId="85" fillId="0" borderId="0"/>
    <xf numFmtId="0" fontId="85" fillId="0" borderId="0"/>
    <xf numFmtId="0" fontId="85" fillId="0" borderId="0"/>
    <xf numFmtId="0" fontId="85" fillId="0" borderId="0"/>
    <xf numFmtId="0" fontId="85" fillId="0" borderId="0"/>
    <xf numFmtId="0" fontId="85" fillId="0" borderId="0"/>
    <xf numFmtId="184" fontId="85" fillId="0" borderId="0" applyFont="0" applyFill="0" applyBorder="0" applyAlignment="0" applyProtection="0"/>
    <xf numFmtId="0" fontId="98" fillId="0" borderId="0" applyNumberFormat="0" applyFont="0" applyFill="0" applyBorder="0" applyAlignment="0" applyProtection="0">
      <alignment horizontal="left"/>
    </xf>
    <xf numFmtId="0" fontId="85" fillId="0" borderId="0"/>
    <xf numFmtId="183" fontId="85" fillId="0" borderId="0"/>
    <xf numFmtId="0" fontId="85" fillId="0" borderId="0"/>
    <xf numFmtId="0" fontId="85" fillId="0" borderId="0"/>
    <xf numFmtId="0" fontId="85" fillId="0" borderId="0"/>
    <xf numFmtId="178" fontId="2" fillId="0" borderId="0"/>
    <xf numFmtId="0" fontId="85" fillId="0" borderId="0"/>
    <xf numFmtId="3" fontId="2" fillId="0" borderId="0" applyFont="0" applyFill="0" applyBorder="0" applyAlignment="0" applyProtection="0"/>
    <xf numFmtId="183" fontId="85" fillId="0" borderId="0"/>
    <xf numFmtId="0" fontId="85" fillId="0" borderId="0"/>
    <xf numFmtId="183" fontId="85" fillId="0" borderId="0"/>
    <xf numFmtId="0" fontId="85" fillId="0" borderId="0"/>
    <xf numFmtId="187" fontId="85" fillId="0" borderId="0">
      <protection locked="0"/>
    </xf>
    <xf numFmtId="0" fontId="85" fillId="0" borderId="0"/>
    <xf numFmtId="0" fontId="85" fillId="0" borderId="0"/>
    <xf numFmtId="0" fontId="85" fillId="0" borderId="0"/>
    <xf numFmtId="187" fontId="85" fillId="0" borderId="0">
      <protection locked="0"/>
    </xf>
    <xf numFmtId="37" fontId="99" fillId="7" borderId="21">
      <alignment horizontal="right"/>
    </xf>
    <xf numFmtId="0" fontId="0" fillId="0" borderId="0"/>
    <xf numFmtId="188" fontId="100" fillId="0" borderId="0"/>
    <xf numFmtId="183" fontId="85" fillId="0" borderId="0"/>
    <xf numFmtId="0" fontId="85" fillId="0" borderId="0"/>
    <xf numFmtId="189" fontId="0" fillId="0" borderId="0" applyFont="0" applyFill="0" applyBorder="0" applyAlignment="0" applyProtection="0"/>
    <xf numFmtId="0" fontId="85" fillId="0" borderId="0"/>
    <xf numFmtId="189" fontId="0" fillId="0" borderId="15"/>
    <xf numFmtId="0" fontId="85" fillId="0" borderId="0"/>
    <xf numFmtId="0" fontId="0" fillId="0" borderId="0"/>
    <xf numFmtId="0" fontId="85" fillId="0" borderId="0"/>
    <xf numFmtId="0" fontId="101" fillId="0" borderId="34" applyNumberFormat="0" applyAlignment="0" applyProtection="0">
      <alignment horizontal="left" vertical="center"/>
    </xf>
    <xf numFmtId="0" fontId="87" fillId="48" borderId="0" applyNumberFormat="0" applyBorder="0" applyAlignment="0" applyProtection="0">
      <alignment vertical="center"/>
    </xf>
    <xf numFmtId="176" fontId="0" fillId="0" borderId="0" applyFont="0" applyFill="0" applyBorder="0" applyAlignment="0" applyProtection="0"/>
    <xf numFmtId="0" fontId="36" fillId="0" borderId="0"/>
    <xf numFmtId="0" fontId="85" fillId="0" borderId="0"/>
    <xf numFmtId="183" fontId="85" fillId="0" borderId="0"/>
    <xf numFmtId="9" fontId="2" fillId="0" borderId="0" applyFont="0" applyFill="0" applyBorder="0" applyAlignment="0" applyProtection="0"/>
    <xf numFmtId="183" fontId="85" fillId="0" borderId="0"/>
    <xf numFmtId="0" fontId="85" fillId="0" borderId="0"/>
    <xf numFmtId="178" fontId="102" fillId="0" borderId="0"/>
    <xf numFmtId="0" fontId="85" fillId="0" borderId="0"/>
    <xf numFmtId="190" fontId="0" fillId="0" borderId="0" applyFont="0" applyFill="0" applyBorder="0" applyAlignment="0" applyProtection="0"/>
    <xf numFmtId="0" fontId="85" fillId="0" borderId="0"/>
    <xf numFmtId="0" fontId="85" fillId="0" borderId="0"/>
    <xf numFmtId="0" fontId="103" fillId="51" borderId="0">
      <alignment horizontal="right"/>
    </xf>
    <xf numFmtId="181" fontId="0" fillId="0" borderId="0" applyFont="0" applyFill="0" applyBorder="0" applyAlignment="0" applyProtection="0"/>
    <xf numFmtId="183" fontId="85" fillId="0" borderId="0"/>
    <xf numFmtId="191" fontId="100" fillId="0" borderId="0"/>
    <xf numFmtId="0" fontId="85" fillId="0" borderId="0"/>
    <xf numFmtId="0" fontId="104" fillId="0" borderId="33">
      <alignment horizontal="centerContinuous"/>
    </xf>
    <xf numFmtId="192" fontId="2" fillId="0" borderId="0" applyFill="0" applyBorder="0" applyProtection="0">
      <alignment horizontal="right"/>
    </xf>
    <xf numFmtId="0" fontId="105" fillId="0" borderId="0">
      <protection locked="0"/>
    </xf>
    <xf numFmtId="37" fontId="100" fillId="0" borderId="0"/>
    <xf numFmtId="183" fontId="85" fillId="0" borderId="0"/>
    <xf numFmtId="0" fontId="85" fillId="0" borderId="0">
      <protection locked="0"/>
    </xf>
    <xf numFmtId="0" fontId="106" fillId="0" borderId="0">
      <alignment vertical="top"/>
    </xf>
    <xf numFmtId="187" fontId="85" fillId="0" borderId="0">
      <protection locked="0"/>
    </xf>
    <xf numFmtId="0" fontId="85" fillId="0" borderId="0">
      <protection locked="0"/>
    </xf>
    <xf numFmtId="2" fontId="0" fillId="0" borderId="0" applyFont="0" applyFill="0" applyBorder="0" applyAlignment="0" applyProtection="0"/>
    <xf numFmtId="193" fontId="85" fillId="0" borderId="0" applyFont="0" applyFill="0" applyProtection="0"/>
    <xf numFmtId="0" fontId="85" fillId="0" borderId="0" applyFont="0" applyFill="0" applyBorder="0" applyAlignment="0" applyProtection="0"/>
    <xf numFmtId="189" fontId="0" fillId="0" borderId="0" applyFont="0" applyFill="0" applyBorder="0" applyAlignment="0" applyProtection="0"/>
    <xf numFmtId="183" fontId="85" fillId="0" borderId="0"/>
    <xf numFmtId="183" fontId="85" fillId="0" borderId="0"/>
    <xf numFmtId="0" fontId="107" fillId="0" borderId="0" applyFont="0" applyFill="0" applyBorder="0" applyAlignment="0" applyProtection="0"/>
    <xf numFmtId="0" fontId="0" fillId="0" borderId="0"/>
    <xf numFmtId="194" fontId="108" fillId="0" borderId="0" applyFont="0" applyFill="0" applyBorder="0" applyAlignment="0" applyProtection="0"/>
    <xf numFmtId="183" fontId="85" fillId="0" borderId="0"/>
    <xf numFmtId="0" fontId="107" fillId="0" borderId="0" applyFont="0" applyFill="0" applyBorder="0" applyAlignment="0" applyProtection="0"/>
    <xf numFmtId="183" fontId="85" fillId="0" borderId="0"/>
    <xf numFmtId="0" fontId="85" fillId="0" borderId="0"/>
    <xf numFmtId="0" fontId="109" fillId="49" borderId="0" applyNumberFormat="0" applyBorder="0" applyAlignment="0" applyProtection="0"/>
    <xf numFmtId="40" fontId="108" fillId="0" borderId="0" applyFont="0" applyFill="0" applyBorder="0" applyAlignment="0" applyProtection="0"/>
    <xf numFmtId="10" fontId="91" fillId="0" borderId="0" applyFont="0" applyFill="0" applyBorder="0" applyAlignment="0" applyProtection="0"/>
    <xf numFmtId="0" fontId="110" fillId="0" borderId="0" applyNumberFormat="0" applyFill="0">
      <alignment horizontal="left" vertical="center"/>
    </xf>
    <xf numFmtId="0" fontId="0" fillId="0" borderId="0"/>
    <xf numFmtId="0" fontId="85" fillId="0" borderId="0"/>
    <xf numFmtId="0" fontId="85" fillId="0" borderId="0">
      <protection locked="0"/>
    </xf>
    <xf numFmtId="183" fontId="85" fillId="0" borderId="0"/>
    <xf numFmtId="38" fontId="108" fillId="0" borderId="0" applyFont="0" applyFill="0" applyBorder="0" applyAlignment="0" applyProtection="0"/>
    <xf numFmtId="0" fontId="85" fillId="0" borderId="0"/>
    <xf numFmtId="0" fontId="85" fillId="0" borderId="0"/>
    <xf numFmtId="0" fontId="0" fillId="0" borderId="0"/>
    <xf numFmtId="0" fontId="85" fillId="0" borderId="0"/>
    <xf numFmtId="183" fontId="85" fillId="0" borderId="0"/>
    <xf numFmtId="0" fontId="85" fillId="0" borderId="0"/>
    <xf numFmtId="0" fontId="85" fillId="0" borderId="0"/>
    <xf numFmtId="0" fontId="85" fillId="0" borderId="0"/>
    <xf numFmtId="0" fontId="36" fillId="0" borderId="0"/>
    <xf numFmtId="0" fontId="85" fillId="0" borderId="0">
      <protection locked="0"/>
    </xf>
    <xf numFmtId="176" fontId="8" fillId="0" borderId="0" applyFont="0" applyFill="0" applyBorder="0" applyAlignment="0" applyProtection="0">
      <alignment vertical="center"/>
    </xf>
    <xf numFmtId="49" fontId="2" fillId="0" borderId="0" applyProtection="0">
      <alignment horizontal="left"/>
    </xf>
    <xf numFmtId="195" fontId="85" fillId="0" borderId="0" applyFont="0" applyFill="0" applyBorder="0" applyAlignment="0" applyProtection="0"/>
    <xf numFmtId="176" fontId="89" fillId="0" borderId="0" applyFont="0" applyFill="0" applyBorder="0" applyAlignment="0" applyProtection="0"/>
    <xf numFmtId="196" fontId="86" fillId="0" borderId="0" applyFont="0" applyFill="0" applyBorder="0" applyAlignment="0" applyProtection="0"/>
    <xf numFmtId="0" fontId="85" fillId="0" borderId="0"/>
    <xf numFmtId="49" fontId="2" fillId="0" borderId="0" applyProtection="0">
      <alignment horizontal="left"/>
    </xf>
    <xf numFmtId="0" fontId="85" fillId="0" borderId="0"/>
    <xf numFmtId="0" fontId="85" fillId="0" borderId="0"/>
    <xf numFmtId="0" fontId="85" fillId="0" borderId="0"/>
    <xf numFmtId="0" fontId="0" fillId="0" borderId="0">
      <alignment horizontal="centerContinuous"/>
    </xf>
    <xf numFmtId="0" fontId="111" fillId="0" borderId="0" applyNumberFormat="0" applyFill="0" applyBorder="0" applyAlignment="0" applyProtection="0"/>
    <xf numFmtId="0" fontId="85" fillId="0" borderId="0"/>
    <xf numFmtId="197" fontId="85" fillId="0" borderId="0" applyFont="0" applyFill="0" applyBorder="0" applyAlignment="0" applyProtection="0"/>
    <xf numFmtId="0" fontId="36" fillId="0" borderId="0"/>
    <xf numFmtId="0" fontId="85" fillId="0" borderId="0">
      <protection locked="0"/>
    </xf>
    <xf numFmtId="0" fontId="85" fillId="0" borderId="0"/>
    <xf numFmtId="0" fontId="85" fillId="0" borderId="0"/>
    <xf numFmtId="183" fontId="85" fillId="0" borderId="0"/>
    <xf numFmtId="0" fontId="90" fillId="0" borderId="0"/>
    <xf numFmtId="0" fontId="36" fillId="0" borderId="0"/>
    <xf numFmtId="0" fontId="85" fillId="0" borderId="0"/>
    <xf numFmtId="0" fontId="36" fillId="0" borderId="0"/>
    <xf numFmtId="0" fontId="112" fillId="0" borderId="0" applyNumberFormat="0" applyFill="0" applyBorder="0" applyProtection="0">
      <alignment vertical="top"/>
    </xf>
    <xf numFmtId="183" fontId="85" fillId="0" borderId="0"/>
    <xf numFmtId="183" fontId="85" fillId="0" borderId="0"/>
    <xf numFmtId="0" fontId="85" fillId="0" borderId="0" applyNumberFormat="0" applyFill="0" applyBorder="0" applyAlignment="0" applyProtection="0"/>
    <xf numFmtId="0" fontId="85" fillId="0" borderId="0" applyNumberFormat="0" applyFill="0" applyBorder="0" applyAlignment="0" applyProtection="0"/>
    <xf numFmtId="198" fontId="85" fillId="0" borderId="0" applyFont="0" applyFill="0" applyBorder="0" applyAlignment="0" applyProtection="0"/>
    <xf numFmtId="183" fontId="85" fillId="0" borderId="0"/>
    <xf numFmtId="0" fontId="85" fillId="0" borderId="0"/>
    <xf numFmtId="0" fontId="85" fillId="0" borderId="0"/>
    <xf numFmtId="0" fontId="113" fillId="0" borderId="1" applyNumberFormat="0" applyFill="0" applyProtection="0">
      <alignment horizontal="center"/>
    </xf>
    <xf numFmtId="183" fontId="85" fillId="0" borderId="0"/>
    <xf numFmtId="0" fontId="85" fillId="0" borderId="0"/>
    <xf numFmtId="0" fontId="85" fillId="0" borderId="0"/>
    <xf numFmtId="0" fontId="92" fillId="50" borderId="0" applyNumberFormat="0" applyBorder="0" applyAlignment="0" applyProtection="0">
      <alignment vertical="center"/>
    </xf>
    <xf numFmtId="0" fontId="85" fillId="0" borderId="0"/>
    <xf numFmtId="183" fontId="85" fillId="0" borderId="0"/>
    <xf numFmtId="0" fontId="85" fillId="0" borderId="0"/>
    <xf numFmtId="183" fontId="85" fillId="0" borderId="0"/>
    <xf numFmtId="0" fontId="85" fillId="0" borderId="0"/>
    <xf numFmtId="0" fontId="0" fillId="0" borderId="0"/>
    <xf numFmtId="183" fontId="85" fillId="0" borderId="0"/>
    <xf numFmtId="0" fontId="85" fillId="0" borderId="0"/>
    <xf numFmtId="183" fontId="85" fillId="0" borderId="0"/>
    <xf numFmtId="0" fontId="85" fillId="0" borderId="0"/>
    <xf numFmtId="183" fontId="85" fillId="0" borderId="0"/>
    <xf numFmtId="2" fontId="114" fillId="0" borderId="0" applyProtection="0"/>
    <xf numFmtId="0" fontId="85" fillId="0" borderId="0"/>
    <xf numFmtId="0" fontId="85" fillId="0" borderId="0"/>
    <xf numFmtId="0" fontId="85" fillId="0" borderId="0"/>
    <xf numFmtId="0" fontId="85" fillId="0" borderId="0"/>
    <xf numFmtId="0" fontId="33" fillId="0" borderId="0">
      <protection locked="0"/>
    </xf>
    <xf numFmtId="0" fontId="33" fillId="0" borderId="0">
      <protection locked="0"/>
    </xf>
    <xf numFmtId="0" fontId="85" fillId="0" borderId="0"/>
    <xf numFmtId="0" fontId="85" fillId="0" borderId="0"/>
    <xf numFmtId="0" fontId="0" fillId="0" borderId="0" applyNumberFormat="0" applyFill="0" applyProtection="0">
      <alignment horizontal="centerContinuous"/>
    </xf>
    <xf numFmtId="188" fontId="100" fillId="0" borderId="0"/>
    <xf numFmtId="183"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92" fillId="50" borderId="0" applyNumberFormat="0" applyBorder="0" applyAlignment="0" applyProtection="0">
      <alignment vertical="center"/>
    </xf>
    <xf numFmtId="0" fontId="85" fillId="0" borderId="0"/>
    <xf numFmtId="183" fontId="85" fillId="0" borderId="0"/>
    <xf numFmtId="0" fontId="85" fillId="0" borderId="0"/>
    <xf numFmtId="183" fontId="85" fillId="0" borderId="0"/>
    <xf numFmtId="0" fontId="85" fillId="0" borderId="0"/>
    <xf numFmtId="183" fontId="85" fillId="0" borderId="0"/>
    <xf numFmtId="0" fontId="85" fillId="0" borderId="0"/>
    <xf numFmtId="199" fontId="2" fillId="0" borderId="0" applyFill="0" applyBorder="0" applyProtection="0">
      <alignment horizontal="right"/>
    </xf>
    <xf numFmtId="0" fontId="85" fillId="0" borderId="0"/>
    <xf numFmtId="0" fontId="85" fillId="0" borderId="0"/>
    <xf numFmtId="0" fontId="115" fillId="0" borderId="0"/>
    <xf numFmtId="183" fontId="85" fillId="0" borderId="0"/>
    <xf numFmtId="183" fontId="85" fillId="0" borderId="0"/>
    <xf numFmtId="0" fontId="85" fillId="0" borderId="0"/>
    <xf numFmtId="200" fontId="116" fillId="0" borderId="0" applyFont="0" applyFill="0" applyBorder="0" applyAlignment="0" applyProtection="0"/>
    <xf numFmtId="0" fontId="85" fillId="0" borderId="0"/>
    <xf numFmtId="0" fontId="85" fillId="0" borderId="0"/>
    <xf numFmtId="0" fontId="85" fillId="0" borderId="0"/>
    <xf numFmtId="0" fontId="85" fillId="0" borderId="0"/>
    <xf numFmtId="0" fontId="0" fillId="0" borderId="0"/>
    <xf numFmtId="0" fontId="85" fillId="0" borderId="0"/>
    <xf numFmtId="183" fontId="85" fillId="0" borderId="0"/>
    <xf numFmtId="183" fontId="85" fillId="0" borderId="0"/>
    <xf numFmtId="0" fontId="85" fillId="0" borderId="0"/>
    <xf numFmtId="0" fontId="85" fillId="0" borderId="0"/>
    <xf numFmtId="0" fontId="85" fillId="0" borderId="0"/>
    <xf numFmtId="0" fontId="36" fillId="0" borderId="0"/>
    <xf numFmtId="0" fontId="85" fillId="0" borderId="0"/>
    <xf numFmtId="0" fontId="62" fillId="0" borderId="0" applyProtection="0"/>
    <xf numFmtId="0" fontId="85" fillId="0" borderId="0"/>
    <xf numFmtId="0" fontId="85" fillId="0" borderId="0"/>
    <xf numFmtId="0" fontId="85" fillId="0" borderId="0"/>
    <xf numFmtId="201" fontId="85" fillId="0" borderId="0" applyFont="0" applyFill="0" applyBorder="0" applyAlignment="0" applyProtection="0"/>
    <xf numFmtId="0" fontId="36" fillId="0" borderId="0"/>
    <xf numFmtId="183" fontId="85" fillId="0" borderId="0"/>
    <xf numFmtId="0" fontId="85" fillId="0" borderId="0"/>
    <xf numFmtId="0" fontId="85" fillId="0" borderId="0"/>
    <xf numFmtId="0" fontId="85" fillId="0" borderId="0"/>
    <xf numFmtId="0" fontId="85" fillId="0" borderId="0">
      <protection locked="0"/>
    </xf>
    <xf numFmtId="0" fontId="85" fillId="0" borderId="0"/>
    <xf numFmtId="0" fontId="85" fillId="0" borderId="0"/>
    <xf numFmtId="0" fontId="85" fillId="0" borderId="0"/>
    <xf numFmtId="49" fontId="117" fillId="0" borderId="0">
      <alignment horizontal="justify" vertical="center" wrapText="1"/>
    </xf>
    <xf numFmtId="0" fontId="85" fillId="0" borderId="0"/>
    <xf numFmtId="0" fontId="85" fillId="0" borderId="0"/>
    <xf numFmtId="0" fontId="85" fillId="0" borderId="0"/>
    <xf numFmtId="0" fontId="85" fillId="0" borderId="0"/>
    <xf numFmtId="0" fontId="85" fillId="0" borderId="0"/>
    <xf numFmtId="0" fontId="85" fillId="0" borderId="0"/>
    <xf numFmtId="183" fontId="85" fillId="0" borderId="0"/>
    <xf numFmtId="0" fontId="85" fillId="0" borderId="0"/>
    <xf numFmtId="183" fontId="85" fillId="0" borderId="0"/>
    <xf numFmtId="0" fontId="85" fillId="0" borderId="0"/>
    <xf numFmtId="202" fontId="85" fillId="0" borderId="0"/>
    <xf numFmtId="0" fontId="85" fillId="0" borderId="0"/>
    <xf numFmtId="0" fontId="85" fillId="0" borderId="0"/>
    <xf numFmtId="0" fontId="85" fillId="0" borderId="0"/>
    <xf numFmtId="0" fontId="85" fillId="0" borderId="0"/>
    <xf numFmtId="0" fontId="85" fillId="0" borderId="0"/>
    <xf numFmtId="183" fontId="85" fillId="0" borderId="0"/>
    <xf numFmtId="188" fontId="100" fillId="0" borderId="0"/>
    <xf numFmtId="0" fontId="85" fillId="0" borderId="0"/>
    <xf numFmtId="0" fontId="85" fillId="0" borderId="0"/>
    <xf numFmtId="0" fontId="85" fillId="0" borderId="0"/>
    <xf numFmtId="37" fontId="118" fillId="52" borderId="35">
      <alignment horizontal="right" vertical="center"/>
      <protection locked="0"/>
    </xf>
    <xf numFmtId="0" fontId="85" fillId="0" borderId="0"/>
    <xf numFmtId="0" fontId="85" fillId="0" borderId="0"/>
    <xf numFmtId="0" fontId="85" fillId="0" borderId="0"/>
    <xf numFmtId="0" fontId="85" fillId="0" borderId="0"/>
    <xf numFmtId="0" fontId="85" fillId="0" borderId="0"/>
    <xf numFmtId="183" fontId="85" fillId="0" borderId="0"/>
    <xf numFmtId="0" fontId="85" fillId="0" borderId="0"/>
    <xf numFmtId="0" fontId="85" fillId="0" borderId="0"/>
    <xf numFmtId="0" fontId="85" fillId="0" borderId="0"/>
    <xf numFmtId="0" fontId="85" fillId="0" borderId="0"/>
    <xf numFmtId="183" fontId="85" fillId="0" borderId="0"/>
    <xf numFmtId="0" fontId="85" fillId="0" borderId="0"/>
    <xf numFmtId="183" fontId="85" fillId="0" borderId="0"/>
    <xf numFmtId="0" fontId="85" fillId="0" borderId="0"/>
    <xf numFmtId="0" fontId="85" fillId="0" borderId="0"/>
    <xf numFmtId="0" fontId="119" fillId="0" borderId="0" applyFill="0" applyBorder="0">
      <alignment horizontal="right"/>
    </xf>
    <xf numFmtId="0" fontId="85" fillId="0" borderId="0"/>
    <xf numFmtId="0" fontId="85" fillId="0" borderId="0"/>
    <xf numFmtId="0" fontId="92" fillId="50" borderId="0" applyNumberFormat="0" applyBorder="0" applyAlignment="0" applyProtection="0">
      <alignment vertical="center"/>
    </xf>
    <xf numFmtId="0" fontId="85" fillId="0" borderId="0"/>
    <xf numFmtId="183" fontId="85" fillId="0" borderId="0"/>
    <xf numFmtId="0" fontId="109" fillId="49" borderId="0" applyNumberFormat="0" applyBorder="0" applyAlignment="0" applyProtection="0"/>
    <xf numFmtId="0" fontId="85" fillId="0" borderId="0"/>
    <xf numFmtId="203" fontId="85" fillId="0" borderId="0"/>
    <xf numFmtId="0" fontId="85" fillId="0" borderId="0"/>
    <xf numFmtId="0" fontId="85" fillId="0" borderId="0"/>
    <xf numFmtId="0" fontId="85" fillId="0" borderId="0"/>
    <xf numFmtId="0" fontId="85" fillId="0" borderId="0"/>
    <xf numFmtId="0" fontId="92" fillId="50" borderId="0" applyNumberFormat="0" applyBorder="0" applyAlignment="0" applyProtection="0">
      <alignment vertical="center"/>
    </xf>
    <xf numFmtId="0" fontId="85" fillId="0" borderId="0"/>
    <xf numFmtId="0" fontId="85" fillId="0" borderId="0"/>
    <xf numFmtId="0" fontId="85" fillId="0" borderId="0"/>
    <xf numFmtId="0" fontId="120" fillId="0" borderId="0" applyNumberFormat="0" applyFill="0" applyBorder="0" applyAlignment="0" applyProtection="0">
      <alignment vertical="top"/>
      <protection locked="0"/>
    </xf>
    <xf numFmtId="204" fontId="121" fillId="0" borderId="0" applyFont="0" applyFill="0" applyBorder="0" applyAlignment="0" applyProtection="0"/>
    <xf numFmtId="0" fontId="85" fillId="0" borderId="0"/>
    <xf numFmtId="0" fontId="85" fillId="0" borderId="0"/>
    <xf numFmtId="0" fontId="85" fillId="0" borderId="0"/>
    <xf numFmtId="0" fontId="85" fillId="0" borderId="0"/>
    <xf numFmtId="15" fontId="98" fillId="0" borderId="0" applyFont="0" applyFill="0" applyBorder="0" applyAlignment="0" applyProtection="0"/>
    <xf numFmtId="0" fontId="85" fillId="0" borderId="0"/>
    <xf numFmtId="0" fontId="85" fillId="0" borderId="0"/>
    <xf numFmtId="0" fontId="0" fillId="0" borderId="0" applyNumberFormat="0" applyFill="0" applyBorder="0" applyAlignment="0" applyProtection="0"/>
    <xf numFmtId="0" fontId="85" fillId="0" borderId="0"/>
    <xf numFmtId="0" fontId="0" fillId="0" borderId="0" applyNumberFormat="0" applyFill="0" applyProtection="0">
      <alignment horizontal="centerContinuous"/>
    </xf>
    <xf numFmtId="0" fontId="85" fillId="0" borderId="0"/>
    <xf numFmtId="0" fontId="85" fillId="0" borderId="0"/>
    <xf numFmtId="0" fontId="122" fillId="50" borderId="0" applyNumberFormat="0" applyBorder="0" applyAlignment="0" applyProtection="0">
      <alignment vertical="center"/>
    </xf>
    <xf numFmtId="0" fontId="85" fillId="0" borderId="0"/>
    <xf numFmtId="0" fontId="85" fillId="0" borderId="0">
      <protection locked="0"/>
    </xf>
    <xf numFmtId="0" fontId="85" fillId="0" borderId="0"/>
    <xf numFmtId="0" fontId="94" fillId="0" borderId="36" applyNumberFormat="0" applyFill="0" applyProtection="0">
      <alignment horizontal="center"/>
    </xf>
    <xf numFmtId="183" fontId="85" fillId="0" borderId="0"/>
    <xf numFmtId="0" fontId="85" fillId="0" borderId="0"/>
    <xf numFmtId="0" fontId="85" fillId="0" borderId="0"/>
    <xf numFmtId="40" fontId="123" fillId="7" borderId="0">
      <alignment horizontal="right"/>
    </xf>
    <xf numFmtId="0" fontId="85" fillId="0" borderId="0">
      <protection locked="0"/>
    </xf>
    <xf numFmtId="0" fontId="85" fillId="0" borderId="0"/>
    <xf numFmtId="0" fontId="85" fillId="0" borderId="0"/>
    <xf numFmtId="183" fontId="85" fillId="0" borderId="0"/>
    <xf numFmtId="0" fontId="85" fillId="0" borderId="0"/>
    <xf numFmtId="0" fontId="85" fillId="0" borderId="0"/>
    <xf numFmtId="0" fontId="103" fillId="0" borderId="0"/>
    <xf numFmtId="0" fontId="124" fillId="0" borderId="0" applyNumberFormat="0" applyFill="0" applyBorder="0" applyAlignment="0" applyProtection="0"/>
    <xf numFmtId="0" fontId="85" fillId="0" borderId="0"/>
    <xf numFmtId="205" fontId="2" fillId="0" borderId="0" applyFont="0" applyFill="0" applyBorder="0" applyAlignment="0" applyProtection="0"/>
    <xf numFmtId="0" fontId="85" fillId="0" borderId="0"/>
    <xf numFmtId="0" fontId="85" fillId="0" borderId="0"/>
    <xf numFmtId="0" fontId="85" fillId="0" borderId="0"/>
    <xf numFmtId="206" fontId="85" fillId="0" borderId="0" applyFont="0" applyFill="0" applyBorder="0" applyAlignment="0" applyProtection="0"/>
    <xf numFmtId="0" fontId="85" fillId="0" borderId="0">
      <protection locked="0"/>
    </xf>
    <xf numFmtId="0" fontId="85" fillId="0" borderId="0"/>
    <xf numFmtId="0" fontId="33" fillId="0" borderId="0"/>
    <xf numFmtId="183" fontId="85" fillId="0" borderId="0"/>
    <xf numFmtId="0" fontId="85" fillId="0" borderId="0"/>
    <xf numFmtId="39" fontId="85" fillId="0" borderId="0" applyFont="0" applyFill="0" applyBorder="0" applyAlignment="0" applyProtection="0"/>
    <xf numFmtId="0" fontId="85" fillId="0" borderId="0"/>
    <xf numFmtId="0" fontId="33" fillId="0" borderId="0">
      <protection locked="0"/>
    </xf>
    <xf numFmtId="0" fontId="85" fillId="0" borderId="0"/>
    <xf numFmtId="0" fontId="85" fillId="0" borderId="0"/>
    <xf numFmtId="0" fontId="85" fillId="0" borderId="0"/>
    <xf numFmtId="0" fontId="85" fillId="0" borderId="0"/>
    <xf numFmtId="0" fontId="85" fillId="0" borderId="0"/>
    <xf numFmtId="0" fontId="114" fillId="0" borderId="37" applyProtection="0"/>
    <xf numFmtId="0" fontId="36" fillId="0" borderId="0"/>
    <xf numFmtId="0" fontId="85" fillId="0" borderId="0"/>
    <xf numFmtId="49" fontId="106" fillId="0" borderId="0" applyFill="0" applyBorder="0" applyAlignment="0"/>
    <xf numFmtId="0" fontId="85" fillId="0" borderId="0"/>
    <xf numFmtId="0" fontId="85" fillId="0" borderId="0">
      <protection locked="0"/>
    </xf>
    <xf numFmtId="0" fontId="85" fillId="0" borderId="0"/>
    <xf numFmtId="0" fontId="85" fillId="0" borderId="0"/>
    <xf numFmtId="183" fontId="85" fillId="0" borderId="0"/>
    <xf numFmtId="0" fontId="85" fillId="0" borderId="0"/>
    <xf numFmtId="0" fontId="85" fillId="0" borderId="0"/>
    <xf numFmtId="0" fontId="85" fillId="0" borderId="0"/>
    <xf numFmtId="0" fontId="33" fillId="0" borderId="0"/>
    <xf numFmtId="183" fontId="85" fillId="0" borderId="0"/>
    <xf numFmtId="0" fontId="85" fillId="0" borderId="0"/>
    <xf numFmtId="0" fontId="125" fillId="0" borderId="0" applyNumberFormat="0" applyFill="0" applyBorder="0" applyAlignment="0" applyProtection="0"/>
    <xf numFmtId="0" fontId="85" fillId="0" borderId="0"/>
    <xf numFmtId="0" fontId="85" fillId="0" borderId="0"/>
    <xf numFmtId="0" fontId="85" fillId="0" borderId="0"/>
    <xf numFmtId="0" fontId="85" fillId="0" borderId="0"/>
    <xf numFmtId="0" fontId="85" fillId="0" borderId="0"/>
    <xf numFmtId="181" fontId="30" fillId="0" borderId="0"/>
    <xf numFmtId="183" fontId="85" fillId="0" borderId="0"/>
    <xf numFmtId="0" fontId="85" fillId="0" borderId="0"/>
    <xf numFmtId="0" fontId="85" fillId="0" borderId="0"/>
    <xf numFmtId="0" fontId="85" fillId="0" borderId="0"/>
    <xf numFmtId="0" fontId="85" fillId="0" borderId="0"/>
    <xf numFmtId="0" fontId="85" fillId="0" borderId="0"/>
    <xf numFmtId="178" fontId="90" fillId="0" borderId="0" applyFill="0" applyBorder="0" applyAlignment="0"/>
    <xf numFmtId="0" fontId="85" fillId="0" borderId="0"/>
    <xf numFmtId="0" fontId="85" fillId="0" borderId="0"/>
    <xf numFmtId="0" fontId="85" fillId="0" borderId="0"/>
    <xf numFmtId="183" fontId="85" fillId="0" borderId="0"/>
    <xf numFmtId="0" fontId="85" fillId="0" borderId="0"/>
    <xf numFmtId="0" fontId="85" fillId="0" borderId="0"/>
    <xf numFmtId="181" fontId="30" fillId="0" borderId="0"/>
    <xf numFmtId="0" fontId="85" fillId="0" borderId="0"/>
    <xf numFmtId="183" fontId="85" fillId="0" borderId="0"/>
    <xf numFmtId="0" fontId="85" fillId="0" borderId="0"/>
    <xf numFmtId="0" fontId="2" fillId="0" borderId="0"/>
    <xf numFmtId="183" fontId="85" fillId="0" borderId="0"/>
    <xf numFmtId="0" fontId="85" fillId="0" borderId="0"/>
    <xf numFmtId="0" fontId="85" fillId="0" borderId="0"/>
    <xf numFmtId="0" fontId="8" fillId="0" borderId="0">
      <alignment vertical="center"/>
    </xf>
    <xf numFmtId="0" fontId="126" fillId="0" borderId="0">
      <alignment vertical="center"/>
    </xf>
    <xf numFmtId="0" fontId="85" fillId="0" borderId="0"/>
    <xf numFmtId="0" fontId="85" fillId="0" borderId="0"/>
    <xf numFmtId="200" fontId="127" fillId="0" borderId="15" applyAlignment="0" applyProtection="0"/>
    <xf numFmtId="0" fontId="85" fillId="0" borderId="0"/>
    <xf numFmtId="0" fontId="85" fillId="0" borderId="0"/>
    <xf numFmtId="0" fontId="85" fillId="0" borderId="0"/>
    <xf numFmtId="0" fontId="85" fillId="0" borderId="0">
      <protection locked="0"/>
    </xf>
    <xf numFmtId="0" fontId="85" fillId="0" borderId="0"/>
    <xf numFmtId="207" fontId="0" fillId="0" borderId="0" applyFont="0" applyFill="0" applyBorder="0" applyAlignment="0" applyProtection="0"/>
    <xf numFmtId="0" fontId="85" fillId="0" borderId="0"/>
    <xf numFmtId="0" fontId="85" fillId="0" borderId="0"/>
    <xf numFmtId="0" fontId="85" fillId="0" borderId="0"/>
    <xf numFmtId="178" fontId="102" fillId="0" borderId="0"/>
    <xf numFmtId="0" fontId="85" fillId="0" borderId="0"/>
    <xf numFmtId="188" fontId="100" fillId="0" borderId="0"/>
    <xf numFmtId="0" fontId="85" fillId="0" borderId="0"/>
    <xf numFmtId="0" fontId="90" fillId="0" borderId="0"/>
    <xf numFmtId="0" fontId="85" fillId="0" borderId="0"/>
    <xf numFmtId="0" fontId="85" fillId="0" borderId="0"/>
    <xf numFmtId="208" fontId="85" fillId="0" borderId="0"/>
    <xf numFmtId="0" fontId="85" fillId="0" borderId="0"/>
    <xf numFmtId="183" fontId="85" fillId="0" borderId="0"/>
    <xf numFmtId="0" fontId="85" fillId="0" borderId="0"/>
    <xf numFmtId="0" fontId="85" fillId="0" borderId="0"/>
    <xf numFmtId="0" fontId="85" fillId="0" borderId="0"/>
    <xf numFmtId="0" fontId="85" fillId="0" borderId="0"/>
    <xf numFmtId="208" fontId="85" fillId="0" borderId="0"/>
    <xf numFmtId="0" fontId="85" fillId="0" borderId="0"/>
    <xf numFmtId="0" fontId="36" fillId="0" borderId="0"/>
    <xf numFmtId="0" fontId="85" fillId="0" borderId="0"/>
    <xf numFmtId="183" fontId="85" fillId="0" borderId="0"/>
    <xf numFmtId="0" fontId="85" fillId="0" borderId="0"/>
    <xf numFmtId="0" fontId="85" fillId="0" borderId="0"/>
    <xf numFmtId="0" fontId="85" fillId="0" borderId="0"/>
    <xf numFmtId="0" fontId="128" fillId="53" borderId="10">
      <protection locked="0"/>
    </xf>
    <xf numFmtId="0" fontId="85" fillId="0" borderId="0"/>
    <xf numFmtId="178" fontId="90" fillId="0" borderId="0" applyFill="0" applyBorder="0" applyAlignment="0"/>
    <xf numFmtId="0" fontId="85" fillId="0" borderId="0"/>
    <xf numFmtId="0" fontId="85" fillId="0" borderId="0"/>
    <xf numFmtId="0" fontId="85" fillId="0" borderId="0">
      <protection locked="0"/>
    </xf>
    <xf numFmtId="0" fontId="85" fillId="0" borderId="0"/>
    <xf numFmtId="183" fontId="85" fillId="0" borderId="0"/>
    <xf numFmtId="0" fontId="129" fillId="0" borderId="0">
      <alignment horizontal="center" vertical="center"/>
    </xf>
    <xf numFmtId="0" fontId="85" fillId="0" borderId="0"/>
    <xf numFmtId="0" fontId="85" fillId="0" borderId="0"/>
    <xf numFmtId="0" fontId="85" fillId="0" borderId="0"/>
    <xf numFmtId="183" fontId="85" fillId="0" borderId="0"/>
    <xf numFmtId="0" fontId="0"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183" fontId="85" fillId="0" borderId="0"/>
    <xf numFmtId="0" fontId="85" fillId="0" borderId="0"/>
    <xf numFmtId="208" fontId="85" fillId="0" borderId="0"/>
    <xf numFmtId="0" fontId="85" fillId="0" borderId="0"/>
    <xf numFmtId="0" fontId="85" fillId="0" borderId="0"/>
    <xf numFmtId="0" fontId="85" fillId="0" borderId="0"/>
    <xf numFmtId="0" fontId="85" fillId="0" borderId="0"/>
    <xf numFmtId="0" fontId="85" fillId="0" borderId="0"/>
    <xf numFmtId="183" fontId="85" fillId="0" borderId="0"/>
    <xf numFmtId="0" fontId="92" fillId="50" borderId="0" applyNumberFormat="0" applyBorder="0" applyAlignment="0" applyProtection="0">
      <alignment vertical="center"/>
    </xf>
    <xf numFmtId="0" fontId="85" fillId="0" borderId="0"/>
    <xf numFmtId="0" fontId="85" fillId="0" borderId="0"/>
    <xf numFmtId="0" fontId="92" fillId="50" borderId="0" applyNumberFormat="0" applyBorder="0" applyAlignment="0" applyProtection="0">
      <alignment vertical="center"/>
    </xf>
    <xf numFmtId="0" fontId="85" fillId="0" borderId="0"/>
    <xf numFmtId="0" fontId="85" fillId="0" borderId="0"/>
    <xf numFmtId="0" fontId="90" fillId="0" borderId="0"/>
    <xf numFmtId="0" fontId="85" fillId="0" borderId="0"/>
    <xf numFmtId="0" fontId="36" fillId="0" borderId="0"/>
    <xf numFmtId="0" fontId="85" fillId="0" borderId="0"/>
    <xf numFmtId="0" fontId="130" fillId="0" borderId="0" applyFill="0" applyBorder="0" applyProtection="0">
      <alignment horizontal="left" vertical="top"/>
    </xf>
    <xf numFmtId="0" fontId="85" fillId="0" borderId="0"/>
    <xf numFmtId="183" fontId="85" fillId="0" borderId="0"/>
    <xf numFmtId="0" fontId="85" fillId="0" borderId="0"/>
    <xf numFmtId="0" fontId="85" fillId="0" borderId="0"/>
    <xf numFmtId="0" fontId="85" fillId="0" borderId="0"/>
    <xf numFmtId="0" fontId="85" fillId="0" borderId="0" applyNumberFormat="0" applyFill="0" applyBorder="0" applyAlignment="0" applyProtection="0"/>
    <xf numFmtId="0" fontId="85" fillId="0" borderId="0"/>
    <xf numFmtId="0" fontId="85" fillId="0" borderId="0"/>
    <xf numFmtId="209" fontId="85" fillId="0" borderId="12" applyFont="0" applyFill="0" applyBorder="0" applyAlignment="0" applyProtection="0">
      <protection locked="0"/>
    </xf>
    <xf numFmtId="0" fontId="85" fillId="0" borderId="0"/>
    <xf numFmtId="0" fontId="92" fillId="50" borderId="0" applyNumberFormat="0" applyBorder="0" applyAlignment="0" applyProtection="0">
      <alignment vertical="center"/>
    </xf>
    <xf numFmtId="0" fontId="85" fillId="0" borderId="0"/>
    <xf numFmtId="0" fontId="0" fillId="0" borderId="0"/>
    <xf numFmtId="0" fontId="102" fillId="11" borderId="4"/>
    <xf numFmtId="0" fontId="85" fillId="0" borderId="0"/>
    <xf numFmtId="0" fontId="0" fillId="0" borderId="0"/>
    <xf numFmtId="0" fontId="85" fillId="0" borderId="0"/>
    <xf numFmtId="0" fontId="85" fillId="0" borderId="0"/>
    <xf numFmtId="0" fontId="85" fillId="0" borderId="0"/>
    <xf numFmtId="9" fontId="36" fillId="0" borderId="0" applyFont="0" applyFill="0" applyBorder="0" applyAlignment="0" applyProtection="0"/>
    <xf numFmtId="0" fontId="85" fillId="0" borderId="0"/>
    <xf numFmtId="0" fontId="104" fillId="0" borderId="0" applyNumberFormat="0" applyAlignment="0"/>
    <xf numFmtId="0" fontId="85" fillId="0" borderId="0"/>
    <xf numFmtId="0" fontId="0" fillId="0" borderId="0">
      <alignment horizontal="centerContinuous"/>
    </xf>
    <xf numFmtId="0" fontId="85" fillId="0" borderId="0"/>
    <xf numFmtId="0" fontId="85" fillId="0" borderId="0"/>
    <xf numFmtId="0" fontId="85" fillId="0" borderId="0"/>
    <xf numFmtId="183" fontId="85" fillId="0" borderId="0"/>
    <xf numFmtId="0" fontId="85" fillId="0" borderId="0"/>
    <xf numFmtId="0" fontId="85" fillId="0" borderId="0"/>
    <xf numFmtId="0" fontId="85" fillId="0" borderId="0"/>
    <xf numFmtId="0" fontId="36" fillId="0" borderId="0" applyNumberFormat="0" applyFont="0"/>
    <xf numFmtId="0" fontId="85" fillId="0" borderId="0"/>
    <xf numFmtId="0" fontId="85" fillId="0" borderId="0"/>
    <xf numFmtId="0" fontId="85" fillId="0" borderId="0"/>
    <xf numFmtId="183" fontId="85" fillId="0" borderId="0"/>
    <xf numFmtId="210" fontId="131" fillId="0" borderId="0" applyFill="0" applyBorder="0">
      <alignment horizontal="right"/>
    </xf>
    <xf numFmtId="0" fontId="85" fillId="0" borderId="0"/>
    <xf numFmtId="183" fontId="85" fillId="0" borderId="0"/>
    <xf numFmtId="0" fontId="88" fillId="54" borderId="0" applyNumberFormat="0" applyBorder="0" applyAlignment="0" applyProtection="0"/>
    <xf numFmtId="183" fontId="85" fillId="0" borderId="0"/>
    <xf numFmtId="187" fontId="85" fillId="0" borderId="0">
      <protection locked="0"/>
    </xf>
    <xf numFmtId="0" fontId="85" fillId="0" borderId="0"/>
    <xf numFmtId="183" fontId="85" fillId="0" borderId="0"/>
    <xf numFmtId="0" fontId="85" fillId="0" borderId="0"/>
    <xf numFmtId="183" fontId="85" fillId="0" borderId="0"/>
    <xf numFmtId="0" fontId="0" fillId="0" borderId="0">
      <alignment horizontal="centerContinuous"/>
    </xf>
    <xf numFmtId="0" fontId="85" fillId="0" borderId="0"/>
    <xf numFmtId="0" fontId="85" fillId="0" borderId="0">
      <protection locked="0"/>
    </xf>
    <xf numFmtId="0" fontId="0" fillId="0" borderId="0">
      <alignment horizontal="centerContinuous"/>
    </xf>
    <xf numFmtId="0" fontId="85" fillId="0" borderId="0"/>
    <xf numFmtId="0" fontId="85" fillId="0" borderId="0"/>
    <xf numFmtId="0" fontId="85" fillId="0" borderId="0"/>
    <xf numFmtId="0" fontId="36" fillId="0" borderId="0" applyNumberFormat="0" applyFill="0" applyBorder="0" applyAlignment="0" applyProtection="0"/>
    <xf numFmtId="0" fontId="85" fillId="0" borderId="0"/>
    <xf numFmtId="0" fontId="96" fillId="55" borderId="0"/>
    <xf numFmtId="0" fontId="33" fillId="0" borderId="0"/>
    <xf numFmtId="0" fontId="85" fillId="0" borderId="0"/>
    <xf numFmtId="0" fontId="36" fillId="0" borderId="0"/>
    <xf numFmtId="0" fontId="92" fillId="50" borderId="0" applyNumberFormat="0" applyBorder="0" applyAlignment="0" applyProtection="0">
      <alignment vertical="center"/>
    </xf>
    <xf numFmtId="0" fontId="85" fillId="0" borderId="0"/>
    <xf numFmtId="0" fontId="85" fillId="0" borderId="0">
      <protection locked="0"/>
    </xf>
    <xf numFmtId="0" fontId="8" fillId="0" borderId="0">
      <alignment vertical="center"/>
    </xf>
    <xf numFmtId="0" fontId="85" fillId="0" borderId="0"/>
    <xf numFmtId="183" fontId="85" fillId="0" borderId="0"/>
    <xf numFmtId="183" fontId="85" fillId="0" borderId="0"/>
    <xf numFmtId="0" fontId="85" fillId="0" borderId="0"/>
    <xf numFmtId="183" fontId="85" fillId="0" borderId="0"/>
    <xf numFmtId="176" fontId="0" fillId="0" borderId="0" applyFont="0" applyFill="0" applyBorder="0" applyAlignment="0" applyProtection="0"/>
    <xf numFmtId="0" fontId="85" fillId="0" borderId="0"/>
    <xf numFmtId="0" fontId="90" fillId="0" borderId="0"/>
    <xf numFmtId="211" fontId="132" fillId="0" borderId="0" applyFill="0" applyBorder="0" applyProtection="0">
      <alignment horizontal="center"/>
    </xf>
    <xf numFmtId="0" fontId="85" fillId="0" borderId="0"/>
    <xf numFmtId="181" fontId="30" fillId="0" borderId="0"/>
    <xf numFmtId="0" fontId="85" fillId="0" borderId="0"/>
    <xf numFmtId="0" fontId="88" fillId="56" borderId="0" applyNumberFormat="0" applyBorder="0" applyAlignment="0" applyProtection="0"/>
    <xf numFmtId="188" fontId="100" fillId="0" borderId="0"/>
    <xf numFmtId="0" fontId="85" fillId="0" borderId="0"/>
    <xf numFmtId="0" fontId="85" fillId="0" borderId="0"/>
    <xf numFmtId="0" fontId="85" fillId="0" borderId="0"/>
    <xf numFmtId="0" fontId="85" fillId="0" borderId="0"/>
    <xf numFmtId="0" fontId="85" fillId="0" borderId="0"/>
    <xf numFmtId="183" fontId="85" fillId="0" borderId="0"/>
    <xf numFmtId="176" fontId="0" fillId="0" borderId="0" applyFont="0" applyFill="0" applyBorder="0" applyAlignment="0" applyProtection="0"/>
    <xf numFmtId="0" fontId="119" fillId="57" borderId="0" applyNumberFormat="0" applyFont="0" applyBorder="0" applyAlignment="0" applyProtection="0">
      <alignment horizontal="right"/>
    </xf>
    <xf numFmtId="0" fontId="85" fillId="0" borderId="0"/>
    <xf numFmtId="183" fontId="85" fillId="0" borderId="0"/>
    <xf numFmtId="0" fontId="85" fillId="0" borderId="0"/>
    <xf numFmtId="183" fontId="85" fillId="0" borderId="0"/>
    <xf numFmtId="0" fontId="85" fillId="0" borderId="0"/>
    <xf numFmtId="183" fontId="85" fillId="0" borderId="0"/>
    <xf numFmtId="0" fontId="85" fillId="0" borderId="0"/>
    <xf numFmtId="183" fontId="85" fillId="0" borderId="0"/>
    <xf numFmtId="0" fontId="85" fillId="0" borderId="0"/>
    <xf numFmtId="0" fontId="85" fillId="0" borderId="0"/>
    <xf numFmtId="0" fontId="85" fillId="0" borderId="0">
      <protection locked="0"/>
    </xf>
    <xf numFmtId="212" fontId="86" fillId="0" borderId="0" applyFont="0" applyFill="0" applyBorder="0" applyProtection="0">
      <alignment horizontal="right"/>
    </xf>
    <xf numFmtId="0" fontId="85" fillId="0" borderId="0"/>
    <xf numFmtId="0" fontId="85" fillId="0" borderId="0">
      <protection locked="0"/>
    </xf>
    <xf numFmtId="0" fontId="85" fillId="0" borderId="0"/>
    <xf numFmtId="0" fontId="85" fillId="0" borderId="0"/>
    <xf numFmtId="0" fontId="85" fillId="0" borderId="0"/>
    <xf numFmtId="0" fontId="85" fillId="0" borderId="0"/>
    <xf numFmtId="0" fontId="85" fillId="0" borderId="0"/>
    <xf numFmtId="213" fontId="85" fillId="0" borderId="0" applyFont="0" applyFill="0" applyBorder="0" applyAlignment="0" applyProtection="0"/>
    <xf numFmtId="0" fontId="85" fillId="0" borderId="0"/>
    <xf numFmtId="0" fontId="85" fillId="0" borderId="0"/>
    <xf numFmtId="0" fontId="85" fillId="0" borderId="0"/>
    <xf numFmtId="0" fontId="94" fillId="0" borderId="0" applyNumberFormat="0" applyFill="0" applyBorder="0" applyProtection="0">
      <alignment horizontal="left"/>
    </xf>
    <xf numFmtId="0" fontId="85" fillId="0" borderId="0"/>
    <xf numFmtId="0" fontId="85" fillId="0" borderId="0"/>
    <xf numFmtId="0" fontId="85" fillId="0" borderId="0"/>
    <xf numFmtId="0" fontId="85" fillId="0" borderId="0"/>
    <xf numFmtId="0" fontId="112" fillId="0" borderId="0" applyNumberFormat="0" applyFill="0" applyBorder="0" applyAlignment="0" applyProtection="0">
      <alignment vertical="top"/>
    </xf>
    <xf numFmtId="0" fontId="85" fillId="0" borderId="0"/>
    <xf numFmtId="0" fontId="85" fillId="0" borderId="0"/>
    <xf numFmtId="0" fontId="85" fillId="0" borderId="0"/>
    <xf numFmtId="183" fontId="85" fillId="0" borderId="0"/>
    <xf numFmtId="0" fontId="133" fillId="0" borderId="0" applyNumberFormat="0" applyFill="0" applyBorder="0" applyAlignment="0" applyProtection="0">
      <alignment vertical="top"/>
      <protection locked="0"/>
    </xf>
    <xf numFmtId="214" fontId="85" fillId="0" borderId="0" applyFont="0" applyFill="0" applyBorder="0" applyAlignment="0" applyProtection="0"/>
    <xf numFmtId="0" fontId="85" fillId="0" borderId="0"/>
    <xf numFmtId="215" fontId="2" fillId="0" borderId="0"/>
    <xf numFmtId="0" fontId="85" fillId="0" borderId="0">
      <protection locked="0"/>
    </xf>
    <xf numFmtId="0" fontId="85" fillId="0" borderId="0"/>
    <xf numFmtId="0" fontId="85" fillId="0" borderId="0"/>
    <xf numFmtId="0" fontId="85" fillId="0" borderId="0"/>
    <xf numFmtId="0" fontId="85" fillId="0" borderId="0"/>
    <xf numFmtId="0" fontId="85" fillId="0" borderId="0"/>
    <xf numFmtId="216" fontId="85" fillId="0" borderId="0" applyFont="0" applyFill="0" applyBorder="0" applyAlignment="0" applyProtection="0"/>
    <xf numFmtId="0" fontId="85" fillId="0" borderId="0"/>
    <xf numFmtId="183"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90" fillId="0" borderId="0"/>
    <xf numFmtId="14" fontId="134" fillId="0" borderId="0">
      <alignment horizontal="center" wrapText="1"/>
      <protection locked="0"/>
    </xf>
    <xf numFmtId="0" fontId="85" fillId="0" borderId="0"/>
    <xf numFmtId="0" fontId="85" fillId="0" borderId="0"/>
    <xf numFmtId="0" fontId="85" fillId="0" borderId="0"/>
    <xf numFmtId="217" fontId="132" fillId="0" borderId="0" applyFill="0" applyBorder="0" applyProtection="0">
      <alignment horizontal="center"/>
    </xf>
    <xf numFmtId="0" fontId="85" fillId="0" borderId="0"/>
    <xf numFmtId="183" fontId="85" fillId="0" borderId="0"/>
    <xf numFmtId="0" fontId="85" fillId="0" borderId="0"/>
    <xf numFmtId="183" fontId="85" fillId="0" borderId="0"/>
    <xf numFmtId="0" fontId="85" fillId="0" borderId="0"/>
    <xf numFmtId="0" fontId="85" fillId="0" borderId="0"/>
    <xf numFmtId="0" fontId="85" fillId="0" borderId="0"/>
    <xf numFmtId="183" fontId="85" fillId="0" borderId="0"/>
    <xf numFmtId="0" fontId="85" fillId="0" borderId="0"/>
    <xf numFmtId="183" fontId="85" fillId="0" borderId="0"/>
    <xf numFmtId="178" fontId="90" fillId="0" borderId="0" applyFill="0" applyBorder="0" applyAlignment="0"/>
    <xf numFmtId="0" fontId="85" fillId="0" borderId="0"/>
    <xf numFmtId="183" fontId="85" fillId="0" borderId="0"/>
    <xf numFmtId="0" fontId="85" fillId="0" borderId="0"/>
    <xf numFmtId="0" fontId="85" fillId="0" borderId="0"/>
    <xf numFmtId="183" fontId="85" fillId="0" borderId="0"/>
    <xf numFmtId="0" fontId="85" fillId="0" borderId="0"/>
    <xf numFmtId="186" fontId="135" fillId="0" borderId="0" applyFont="0" applyFill="0" applyBorder="0" applyAlignment="0" applyProtection="0"/>
    <xf numFmtId="0" fontId="85" fillId="0" borderId="0"/>
    <xf numFmtId="183" fontId="85" fillId="0" borderId="0"/>
    <xf numFmtId="0" fontId="85" fillId="0" borderId="0"/>
    <xf numFmtId="0" fontId="85" fillId="0" borderId="0"/>
    <xf numFmtId="9" fontId="36" fillId="0" borderId="0" applyFont="0" applyFill="0" applyBorder="0" applyAlignment="0" applyProtection="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3" fontId="136" fillId="0" borderId="0"/>
    <xf numFmtId="0" fontId="85" fillId="0" borderId="0"/>
    <xf numFmtId="0" fontId="85" fillId="0" borderId="0"/>
    <xf numFmtId="0" fontId="85" fillId="0" borderId="0"/>
    <xf numFmtId="183" fontId="85" fillId="0" borderId="0"/>
    <xf numFmtId="0" fontId="85" fillId="0" borderId="0"/>
    <xf numFmtId="0" fontId="36" fillId="0" borderId="0"/>
    <xf numFmtId="200" fontId="0" fillId="0" borderId="38" applyNumberFormat="0" applyFont="0" applyFill="0" applyAlignment="0" applyProtection="0"/>
    <xf numFmtId="0" fontId="85" fillId="0" borderId="0"/>
    <xf numFmtId="0" fontId="0" fillId="0" borderId="0"/>
    <xf numFmtId="0" fontId="0" fillId="0" borderId="0"/>
    <xf numFmtId="0" fontId="137" fillId="58" borderId="0" applyNumberFormat="0" applyBorder="0" applyAlignment="0" applyProtection="0"/>
    <xf numFmtId="218" fontId="85" fillId="0" borderId="0" applyFont="0" applyFill="0" applyBorder="0" applyAlignment="0" applyProtection="0"/>
    <xf numFmtId="0" fontId="85" fillId="0" borderId="0"/>
    <xf numFmtId="183" fontId="85" fillId="0" borderId="0"/>
    <xf numFmtId="0" fontId="85" fillId="0" borderId="0"/>
    <xf numFmtId="0" fontId="90" fillId="0" borderId="0"/>
    <xf numFmtId="0" fontId="90" fillId="0" borderId="0"/>
    <xf numFmtId="0" fontId="85" fillId="0" borderId="0"/>
    <xf numFmtId="0" fontId="138" fillId="0" borderId="0" applyNumberFormat="0" applyFill="0" applyBorder="0" applyAlignment="0" applyProtection="0"/>
    <xf numFmtId="219" fontId="139" fillId="0" borderId="0"/>
    <xf numFmtId="0" fontId="85" fillId="0" borderId="0"/>
    <xf numFmtId="0" fontId="106" fillId="0" borderId="0">
      <alignment vertical="top"/>
    </xf>
    <xf numFmtId="183" fontId="85" fillId="0" borderId="0"/>
    <xf numFmtId="0" fontId="0" fillId="0" borderId="0" applyNumberFormat="0" applyFill="0" applyBorder="0" applyAlignment="0" applyProtection="0"/>
    <xf numFmtId="0" fontId="0" fillId="0" borderId="0" applyNumberFormat="0" applyFill="0" applyBorder="0" applyAlignment="0" applyProtection="0"/>
    <xf numFmtId="0" fontId="140" fillId="0" borderId="0"/>
    <xf numFmtId="0" fontId="106" fillId="0" borderId="0">
      <alignment vertical="top"/>
    </xf>
    <xf numFmtId="0" fontId="0" fillId="0" borderId="0"/>
    <xf numFmtId="0" fontId="85" fillId="0" borderId="0"/>
    <xf numFmtId="183" fontId="85" fillId="0" borderId="0"/>
    <xf numFmtId="0" fontId="85" fillId="0" borderId="0">
      <protection locked="0"/>
    </xf>
    <xf numFmtId="0" fontId="0" fillId="0" borderId="0"/>
    <xf numFmtId="190" fontId="141" fillId="0" borderId="0"/>
    <xf numFmtId="0" fontId="85" fillId="0" borderId="0"/>
    <xf numFmtId="0" fontId="85" fillId="0" borderId="0"/>
    <xf numFmtId="0" fontId="85" fillId="0" borderId="0"/>
    <xf numFmtId="181" fontId="30" fillId="0" borderId="0"/>
    <xf numFmtId="0" fontId="85" fillId="0" borderId="0"/>
    <xf numFmtId="0" fontId="85" fillId="0" borderId="0"/>
    <xf numFmtId="0" fontId="85" fillId="0" borderId="0"/>
    <xf numFmtId="0" fontId="85" fillId="0" borderId="0"/>
    <xf numFmtId="0" fontId="85" fillId="0" borderId="0"/>
    <xf numFmtId="183" fontId="85" fillId="0" borderId="0"/>
    <xf numFmtId="0" fontId="85" fillId="0" borderId="0"/>
    <xf numFmtId="0" fontId="85" fillId="0" borderId="0"/>
    <xf numFmtId="0" fontId="85" fillId="0" borderId="0"/>
    <xf numFmtId="0" fontId="85" fillId="0" borderId="0"/>
    <xf numFmtId="0" fontId="142" fillId="59" borderId="0">
      <alignment vertical="center"/>
    </xf>
    <xf numFmtId="0" fontId="85" fillId="0" borderId="0"/>
    <xf numFmtId="0" fontId="85" fillId="0" borderId="0"/>
    <xf numFmtId="0" fontId="85" fillId="0" borderId="0"/>
    <xf numFmtId="0" fontId="85" fillId="0" borderId="0"/>
    <xf numFmtId="0" fontId="85" fillId="0" borderId="0"/>
    <xf numFmtId="184" fontId="102" fillId="0" borderId="14" applyFill="0" applyBorder="0" applyAlignment="0" applyProtection="0"/>
    <xf numFmtId="0" fontId="85" fillId="0" borderId="0"/>
    <xf numFmtId="0" fontId="85" fillId="0" borderId="0"/>
    <xf numFmtId="0" fontId="85" fillId="0" borderId="0"/>
    <xf numFmtId="183" fontId="85" fillId="0" borderId="0"/>
    <xf numFmtId="183"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183" fontId="85" fillId="0" borderId="0"/>
    <xf numFmtId="37" fontId="91" fillId="0" borderId="0" applyFont="0" applyFill="0" applyBorder="0" applyAlignment="0" applyProtection="0"/>
    <xf numFmtId="0" fontId="85" fillId="0" borderId="0"/>
    <xf numFmtId="0" fontId="85" fillId="0" borderId="0"/>
    <xf numFmtId="183" fontId="85" fillId="0" borderId="0"/>
    <xf numFmtId="183"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 fillId="0" borderId="0"/>
    <xf numFmtId="0" fontId="85" fillId="0" borderId="0"/>
    <xf numFmtId="0" fontId="85" fillId="0" borderId="0"/>
    <xf numFmtId="0" fontId="143" fillId="60" borderId="39">
      <alignment horizontal="center"/>
    </xf>
    <xf numFmtId="0" fontId="85" fillId="0" borderId="0"/>
    <xf numFmtId="0" fontId="85" fillId="0" borderId="0"/>
    <xf numFmtId="0" fontId="33" fillId="0" borderId="0">
      <protection locked="0"/>
    </xf>
    <xf numFmtId="0" fontId="85" fillId="0" borderId="0"/>
    <xf numFmtId="0" fontId="101" fillId="0" borderId="11">
      <alignment horizontal="left" vertical="center"/>
    </xf>
    <xf numFmtId="0" fontId="85" fillId="0" borderId="0"/>
    <xf numFmtId="183" fontId="85" fillId="0" borderId="0"/>
    <xf numFmtId="9" fontId="36" fillId="0" borderId="0" applyFont="0" applyFill="0" applyBorder="0" applyAlignment="0" applyProtection="0">
      <alignment vertical="center"/>
    </xf>
    <xf numFmtId="0" fontId="85" fillId="0" borderId="0"/>
    <xf numFmtId="0" fontId="85" fillId="0" borderId="0"/>
    <xf numFmtId="0" fontId="85" fillId="0" borderId="0"/>
    <xf numFmtId="183" fontId="85" fillId="0" borderId="0"/>
    <xf numFmtId="0" fontId="85" fillId="0" borderId="0"/>
    <xf numFmtId="0" fontId="89" fillId="0" borderId="0">
      <alignment vertical="center"/>
    </xf>
    <xf numFmtId="0" fontId="33" fillId="0" borderId="0">
      <protection locked="0"/>
    </xf>
    <xf numFmtId="0" fontId="33" fillId="0" borderId="0">
      <protection locked="0"/>
    </xf>
    <xf numFmtId="0" fontId="85" fillId="0" borderId="0"/>
    <xf numFmtId="183" fontId="85" fillId="0" borderId="0"/>
    <xf numFmtId="0" fontId="85" fillId="0" borderId="0"/>
    <xf numFmtId="0" fontId="85" fillId="0" borderId="0"/>
    <xf numFmtId="0" fontId="85" fillId="0" borderId="0"/>
    <xf numFmtId="0" fontId="85" fillId="0" borderId="0"/>
    <xf numFmtId="0" fontId="85" fillId="0" borderId="0"/>
    <xf numFmtId="183" fontId="85" fillId="0" borderId="0"/>
    <xf numFmtId="183" fontId="85" fillId="0" borderId="0"/>
    <xf numFmtId="0" fontId="85" fillId="0" borderId="0"/>
    <xf numFmtId="0" fontId="85" fillId="0" borderId="0"/>
    <xf numFmtId="0" fontId="85" fillId="0" borderId="0"/>
    <xf numFmtId="0" fontId="85" fillId="0" borderId="0"/>
    <xf numFmtId="0" fontId="85" fillId="0" borderId="0"/>
    <xf numFmtId="0" fontId="144" fillId="0" borderId="0" applyNumberFormat="0" applyFill="0" applyBorder="0" applyAlignment="0" applyProtection="0"/>
    <xf numFmtId="0" fontId="85" fillId="0" borderId="0"/>
    <xf numFmtId="176" fontId="36" fillId="0" borderId="0" applyFont="0" applyFill="0" applyBorder="0" applyAlignment="0" applyProtection="0">
      <alignment vertical="center"/>
    </xf>
    <xf numFmtId="0" fontId="87" fillId="48" borderId="0" applyNumberFormat="0" applyBorder="0" applyAlignment="0" applyProtection="0">
      <alignment vertical="center"/>
    </xf>
    <xf numFmtId="0" fontId="85" fillId="0" borderId="0"/>
    <xf numFmtId="0" fontId="85" fillId="0" borderId="0"/>
    <xf numFmtId="0" fontId="85" fillId="0" borderId="0"/>
    <xf numFmtId="0" fontId="85" fillId="0" borderId="0"/>
    <xf numFmtId="0" fontId="85" fillId="0" borderId="0"/>
    <xf numFmtId="0" fontId="85" fillId="0" borderId="0"/>
    <xf numFmtId="178" fontId="85" fillId="0" borderId="0" applyFont="0" applyFill="0" applyBorder="0" applyAlignment="0" applyProtection="0"/>
    <xf numFmtId="0" fontId="0" fillId="0" borderId="0"/>
    <xf numFmtId="176" fontId="2" fillId="0" borderId="0" applyFont="0" applyFill="0" applyBorder="0" applyAlignment="0" applyProtection="0"/>
    <xf numFmtId="179" fontId="85" fillId="0" borderId="0" applyFont="0" applyFill="0" applyBorder="0" applyAlignment="0" applyProtection="0"/>
    <xf numFmtId="0" fontId="0" fillId="0" borderId="0"/>
    <xf numFmtId="220" fontId="85" fillId="0" borderId="0" applyFont="0" applyFill="0" applyBorder="0" applyAlignment="0" applyProtection="0"/>
    <xf numFmtId="183" fontId="85" fillId="0" borderId="0"/>
    <xf numFmtId="183" fontId="85" fillId="0" borderId="0"/>
    <xf numFmtId="0" fontId="90" fillId="0" borderId="0"/>
    <xf numFmtId="183" fontId="85" fillId="0" borderId="0"/>
    <xf numFmtId="183" fontId="85" fillId="0" borderId="0"/>
    <xf numFmtId="0" fontId="5" fillId="0" borderId="0">
      <alignment vertical="center"/>
    </xf>
    <xf numFmtId="183" fontId="85" fillId="0" borderId="0"/>
    <xf numFmtId="0" fontId="36" fillId="0" borderId="0"/>
    <xf numFmtId="183" fontId="85" fillId="0" borderId="0"/>
    <xf numFmtId="49" fontId="145" fillId="0" borderId="40" applyFill="0" applyAlignment="0">
      <alignment horizontal="left"/>
      <protection locked="0"/>
    </xf>
    <xf numFmtId="183" fontId="85" fillId="0" borderId="0"/>
    <xf numFmtId="183" fontId="85" fillId="0" borderId="0"/>
    <xf numFmtId="187" fontId="85" fillId="0" borderId="0">
      <protection locked="0"/>
    </xf>
    <xf numFmtId="183" fontId="85" fillId="0" borderId="0"/>
    <xf numFmtId="183" fontId="85" fillId="0" borderId="0"/>
    <xf numFmtId="183" fontId="85" fillId="0" borderId="0"/>
    <xf numFmtId="221" fontId="85" fillId="0" borderId="0" applyFont="0" applyFill="0" applyBorder="0" applyAlignment="0" applyProtection="0"/>
    <xf numFmtId="183" fontId="85" fillId="0" borderId="0"/>
    <xf numFmtId="183" fontId="85" fillId="0" borderId="0"/>
    <xf numFmtId="0" fontId="85" fillId="0" borderId="0"/>
    <xf numFmtId="0" fontId="36" fillId="0" borderId="0"/>
    <xf numFmtId="0" fontId="33" fillId="0" borderId="0">
      <protection locked="0"/>
    </xf>
    <xf numFmtId="183" fontId="85" fillId="0" borderId="0"/>
    <xf numFmtId="0" fontId="85" fillId="0" borderId="0"/>
    <xf numFmtId="194" fontId="146" fillId="0" borderId="0" applyFont="0" applyFill="0" applyBorder="0" applyAlignment="0" applyProtection="0"/>
    <xf numFmtId="37" fontId="99" fillId="7" borderId="21">
      <alignment horizontal="right"/>
    </xf>
    <xf numFmtId="0" fontId="147" fillId="0" borderId="0">
      <protection locked="0"/>
    </xf>
    <xf numFmtId="183" fontId="85" fillId="0" borderId="0"/>
    <xf numFmtId="0" fontId="85" fillId="0" borderId="0">
      <protection locked="0"/>
    </xf>
    <xf numFmtId="183" fontId="85" fillId="0" borderId="0"/>
    <xf numFmtId="0" fontId="85" fillId="0" borderId="0">
      <protection locked="0"/>
    </xf>
    <xf numFmtId="222" fontId="2" fillId="0" borderId="0" applyFont="0" applyFill="0" applyBorder="0" applyAlignment="0" applyProtection="0"/>
    <xf numFmtId="38" fontId="102" fillId="11" borderId="0" applyNumberFormat="0" applyBorder="0" applyAlignment="0" applyProtection="0"/>
    <xf numFmtId="0" fontId="36" fillId="0" borderId="0"/>
    <xf numFmtId="183" fontId="85" fillId="0" borderId="0"/>
    <xf numFmtId="183" fontId="85" fillId="0" borderId="0"/>
    <xf numFmtId="183" fontId="85" fillId="0" borderId="0"/>
    <xf numFmtId="0" fontId="87" fillId="48" borderId="0" applyNumberFormat="0" applyBorder="0" applyAlignment="0" applyProtection="0">
      <alignment vertical="center"/>
    </xf>
    <xf numFmtId="183" fontId="85" fillId="0" borderId="0"/>
    <xf numFmtId="183" fontId="85" fillId="0" borderId="0"/>
    <xf numFmtId="183" fontId="85" fillId="0" borderId="0"/>
    <xf numFmtId="188" fontId="100" fillId="0" borderId="0"/>
    <xf numFmtId="183" fontId="85" fillId="0" borderId="0"/>
    <xf numFmtId="0" fontId="87" fillId="48" borderId="0" applyNumberFormat="0" applyBorder="0" applyAlignment="0" applyProtection="0">
      <alignment vertical="center"/>
    </xf>
    <xf numFmtId="183" fontId="85" fillId="0" borderId="0"/>
    <xf numFmtId="183" fontId="85" fillId="0" borderId="0"/>
    <xf numFmtId="183" fontId="85" fillId="0" borderId="0"/>
    <xf numFmtId="183" fontId="85" fillId="0" borderId="0"/>
    <xf numFmtId="183" fontId="85" fillId="0" borderId="0"/>
    <xf numFmtId="0" fontId="0" fillId="0" borderId="0" applyNumberFormat="0" applyFill="0" applyBorder="0" applyAlignment="0" applyProtection="0"/>
    <xf numFmtId="183" fontId="85" fillId="0" borderId="0"/>
    <xf numFmtId="183" fontId="85" fillId="0" borderId="0"/>
    <xf numFmtId="0" fontId="85" fillId="0" borderId="0"/>
    <xf numFmtId="183" fontId="85" fillId="0" borderId="0"/>
    <xf numFmtId="0" fontId="85" fillId="0" borderId="0">
      <protection locked="0"/>
    </xf>
    <xf numFmtId="0" fontId="96" fillId="0" borderId="0">
      <protection locked="0"/>
    </xf>
    <xf numFmtId="183" fontId="85" fillId="0" borderId="0"/>
    <xf numFmtId="183" fontId="85" fillId="0" borderId="0"/>
    <xf numFmtId="183" fontId="85" fillId="0" borderId="0"/>
    <xf numFmtId="0" fontId="106" fillId="0" borderId="0">
      <alignment vertical="top"/>
    </xf>
    <xf numFmtId="183" fontId="85" fillId="0" borderId="0"/>
    <xf numFmtId="183" fontId="85" fillId="0" borderId="0"/>
    <xf numFmtId="183" fontId="85" fillId="0" borderId="0"/>
    <xf numFmtId="176" fontId="89" fillId="0" borderId="0" applyFont="0" applyFill="0" applyBorder="0" applyAlignment="0" applyProtection="0">
      <alignment vertical="center"/>
    </xf>
    <xf numFmtId="0" fontId="33" fillId="0" borderId="0">
      <protection locked="0"/>
    </xf>
    <xf numFmtId="0" fontId="33" fillId="0" borderId="0">
      <protection locked="0"/>
    </xf>
    <xf numFmtId="0" fontId="141" fillId="0" borderId="0" applyNumberFormat="0" applyFill="0" applyBorder="0" applyAlignment="0" applyProtection="0"/>
    <xf numFmtId="188" fontId="100" fillId="0" borderId="0"/>
    <xf numFmtId="0" fontId="85" fillId="0" borderId="0"/>
    <xf numFmtId="0" fontId="85" fillId="0" borderId="0">
      <protection locked="0"/>
    </xf>
    <xf numFmtId="183" fontId="85" fillId="0" borderId="0"/>
    <xf numFmtId="183" fontId="85" fillId="0" borderId="0"/>
    <xf numFmtId="183" fontId="85" fillId="0" borderId="0"/>
    <xf numFmtId="183" fontId="85" fillId="0" borderId="0"/>
    <xf numFmtId="0" fontId="85" fillId="0" borderId="0"/>
    <xf numFmtId="183" fontId="85" fillId="0" borderId="0"/>
    <xf numFmtId="0" fontId="148" fillId="0" borderId="0"/>
    <xf numFmtId="183" fontId="85" fillId="0" borderId="0"/>
    <xf numFmtId="0" fontId="106" fillId="0" borderId="0">
      <alignment vertical="top"/>
    </xf>
    <xf numFmtId="183" fontId="85" fillId="0" borderId="0"/>
    <xf numFmtId="0" fontId="85" fillId="0" borderId="0"/>
    <xf numFmtId="0" fontId="36" fillId="0" borderId="0"/>
    <xf numFmtId="183" fontId="85" fillId="0" borderId="0"/>
    <xf numFmtId="0" fontId="36" fillId="0" borderId="0"/>
    <xf numFmtId="183" fontId="85" fillId="0" borderId="0"/>
    <xf numFmtId="183" fontId="85" fillId="0" borderId="0"/>
    <xf numFmtId="183" fontId="85" fillId="0" borderId="0"/>
    <xf numFmtId="183" fontId="85" fillId="0" borderId="0"/>
    <xf numFmtId="183" fontId="85" fillId="0" borderId="0"/>
    <xf numFmtId="0" fontId="85" fillId="0" borderId="0"/>
    <xf numFmtId="183" fontId="85" fillId="0" borderId="0"/>
    <xf numFmtId="183" fontId="85" fillId="0" borderId="0"/>
    <xf numFmtId="183" fontId="85" fillId="0" borderId="0"/>
    <xf numFmtId="183" fontId="85" fillId="0" borderId="0"/>
    <xf numFmtId="0" fontId="85" fillId="0" borderId="0"/>
    <xf numFmtId="183" fontId="85" fillId="0" borderId="0"/>
    <xf numFmtId="38" fontId="146" fillId="0" borderId="0" applyFont="0" applyFill="0" applyBorder="0" applyAlignment="0" applyProtection="0"/>
    <xf numFmtId="183" fontId="85" fillId="0" borderId="0"/>
    <xf numFmtId="0" fontId="148" fillId="0" borderId="23"/>
    <xf numFmtId="0" fontId="0" fillId="0" borderId="0" applyFill="0" applyBorder="0">
      <alignment horizontal="right"/>
    </xf>
    <xf numFmtId="183" fontId="85" fillId="0" borderId="0"/>
    <xf numFmtId="183" fontId="85" fillId="0" borderId="0"/>
    <xf numFmtId="183" fontId="85" fillId="0" borderId="0"/>
    <xf numFmtId="183" fontId="85" fillId="0" borderId="0"/>
    <xf numFmtId="183" fontId="85" fillId="0" borderId="0"/>
    <xf numFmtId="0" fontId="88" fillId="61" borderId="0" applyNumberFormat="0" applyBorder="0" applyAlignment="0" applyProtection="0"/>
    <xf numFmtId="183" fontId="85" fillId="0" borderId="0"/>
    <xf numFmtId="0" fontId="94" fillId="0" borderId="0" applyNumberFormat="0" applyFill="0" applyBorder="0" applyProtection="0">
      <alignment horizontal="left"/>
    </xf>
    <xf numFmtId="183" fontId="85" fillId="0" borderId="0"/>
    <xf numFmtId="183" fontId="85" fillId="0" borderId="0"/>
    <xf numFmtId="183" fontId="85" fillId="0" borderId="0"/>
    <xf numFmtId="183" fontId="85" fillId="0" borderId="0"/>
    <xf numFmtId="183" fontId="85" fillId="0" borderId="0"/>
    <xf numFmtId="183" fontId="85" fillId="0" borderId="0"/>
    <xf numFmtId="223" fontId="85" fillId="0" borderId="0" applyFont="0" applyFill="0" applyBorder="0" applyAlignment="0" applyProtection="0"/>
    <xf numFmtId="183" fontId="85" fillId="0" borderId="0"/>
    <xf numFmtId="183" fontId="85" fillId="0" borderId="0"/>
    <xf numFmtId="183" fontId="85" fillId="0" borderId="0"/>
    <xf numFmtId="183" fontId="85" fillId="0" borderId="0"/>
    <xf numFmtId="0" fontId="85" fillId="0" borderId="0">
      <protection locked="0"/>
    </xf>
    <xf numFmtId="0" fontId="149" fillId="0" borderId="0" applyNumberFormat="0" applyFill="0" applyBorder="0" applyAlignment="0" applyProtection="0">
      <alignment vertical="top"/>
      <protection locked="0"/>
    </xf>
    <xf numFmtId="183" fontId="85" fillId="0" borderId="0"/>
    <xf numFmtId="0" fontId="150" fillId="0" borderId="0"/>
    <xf numFmtId="183" fontId="85" fillId="0" borderId="0"/>
    <xf numFmtId="183" fontId="85" fillId="0" borderId="0"/>
    <xf numFmtId="0" fontId="93" fillId="0" borderId="0" applyNumberFormat="0" applyFill="0" applyBorder="0" applyAlignment="0" applyProtection="0"/>
    <xf numFmtId="183" fontId="85" fillId="0" borderId="0"/>
    <xf numFmtId="0" fontId="151" fillId="0" borderId="0" applyFill="0" applyBorder="0" applyProtection="0">
      <alignment horizontal="left" vertical="top"/>
    </xf>
    <xf numFmtId="9" fontId="89" fillId="0" borderId="0" applyFont="0" applyFill="0" applyBorder="0" applyAlignment="0" applyProtection="0">
      <alignment vertical="center"/>
    </xf>
    <xf numFmtId="0" fontId="85" fillId="0" borderId="0"/>
    <xf numFmtId="183" fontId="85" fillId="0" borderId="0"/>
    <xf numFmtId="183" fontId="85" fillId="0" borderId="0"/>
    <xf numFmtId="183" fontId="85" fillId="0" borderId="0"/>
    <xf numFmtId="183" fontId="85" fillId="0" borderId="0"/>
    <xf numFmtId="186" fontId="90" fillId="0" borderId="0" applyFill="0" applyBorder="0" applyAlignment="0"/>
    <xf numFmtId="183" fontId="85" fillId="0" borderId="0"/>
    <xf numFmtId="183" fontId="85" fillId="0" borderId="0"/>
    <xf numFmtId="9" fontId="36" fillId="0" borderId="0" applyFont="0" applyFill="0" applyBorder="0" applyAlignment="0" applyProtection="0"/>
    <xf numFmtId="183" fontId="85" fillId="0" borderId="0"/>
    <xf numFmtId="0" fontId="85" fillId="0" borderId="0"/>
    <xf numFmtId="183" fontId="85" fillId="0" borderId="0"/>
    <xf numFmtId="0" fontId="85" fillId="0" borderId="0">
      <protection locked="0"/>
    </xf>
    <xf numFmtId="183" fontId="85" fillId="0" borderId="0"/>
    <xf numFmtId="183" fontId="85" fillId="0" borderId="0"/>
    <xf numFmtId="9" fontId="152" fillId="0" borderId="0" applyFont="0" applyFill="0" applyBorder="0" applyAlignment="0" applyProtection="0"/>
    <xf numFmtId="183" fontId="85" fillId="0" borderId="0"/>
    <xf numFmtId="176" fontId="85" fillId="0" borderId="0" applyFont="0" applyFill="0" applyBorder="0" applyAlignment="0" applyProtection="0"/>
    <xf numFmtId="183" fontId="85" fillId="0" borderId="0"/>
    <xf numFmtId="183" fontId="85" fillId="0" borderId="0"/>
    <xf numFmtId="0" fontId="0" fillId="0" borderId="0"/>
    <xf numFmtId="183" fontId="85" fillId="0" borderId="0"/>
    <xf numFmtId="224" fontId="116" fillId="0" borderId="0" applyFont="0" applyFill="0" applyBorder="0" applyAlignment="0" applyProtection="0"/>
    <xf numFmtId="0" fontId="85" fillId="0" borderId="0"/>
    <xf numFmtId="0" fontId="85" fillId="0" borderId="0"/>
    <xf numFmtId="183" fontId="85" fillId="0" borderId="0"/>
    <xf numFmtId="183" fontId="85" fillId="0" borderId="0"/>
    <xf numFmtId="183" fontId="85" fillId="0" borderId="0"/>
    <xf numFmtId="0" fontId="0" fillId="0" borderId="0" applyNumberFormat="0" applyFill="0" applyProtection="0">
      <alignment horizontal="centerContinuous"/>
    </xf>
    <xf numFmtId="0" fontId="5" fillId="0" borderId="33">
      <alignment horizontal="centerContinuous"/>
    </xf>
    <xf numFmtId="0" fontId="0" fillId="0" borderId="0"/>
    <xf numFmtId="183" fontId="85" fillId="0" borderId="0"/>
    <xf numFmtId="0" fontId="109" fillId="56" borderId="0" applyNumberFormat="0" applyBorder="0" applyAlignment="0" applyProtection="0"/>
    <xf numFmtId="183" fontId="85" fillId="0" borderId="0"/>
    <xf numFmtId="0" fontId="153" fillId="0" borderId="7" applyNumberFormat="0" applyFill="0" applyProtection="0">
      <alignment horizontal="center"/>
    </xf>
    <xf numFmtId="4" fontId="154" fillId="0" borderId="0" applyFont="0" applyFill="0" applyBorder="0" applyAlignment="0" applyProtection="0"/>
    <xf numFmtId="183" fontId="85" fillId="0" borderId="0"/>
    <xf numFmtId="3" fontId="155" fillId="0" borderId="0"/>
    <xf numFmtId="183" fontId="85" fillId="0" borderId="0"/>
    <xf numFmtId="183" fontId="85" fillId="0" borderId="0"/>
    <xf numFmtId="39" fontId="85" fillId="0" borderId="0" applyFont="0" applyFill="0" applyBorder="0" applyAlignment="0" applyProtection="0"/>
    <xf numFmtId="181" fontId="116" fillId="0" borderId="0" applyFont="0" applyFill="0" applyBorder="0" applyAlignment="0" applyProtection="0"/>
    <xf numFmtId="0" fontId="0" fillId="0" borderId="0"/>
    <xf numFmtId="183" fontId="85" fillId="0" borderId="0"/>
    <xf numFmtId="0" fontId="156" fillId="7" borderId="12"/>
    <xf numFmtId="183" fontId="85" fillId="0" borderId="0"/>
    <xf numFmtId="187" fontId="85" fillId="0" borderId="0">
      <protection locked="0"/>
    </xf>
    <xf numFmtId="0" fontId="87" fillId="48" borderId="0" applyNumberFormat="0" applyBorder="0" applyAlignment="0" applyProtection="0">
      <alignment vertical="center"/>
    </xf>
    <xf numFmtId="0" fontId="85" fillId="8" borderId="0" applyNumberFormat="0" applyFont="0" applyAlignment="0" applyProtection="0"/>
    <xf numFmtId="0" fontId="85" fillId="0" borderId="0"/>
    <xf numFmtId="0" fontId="85" fillId="0" borderId="0"/>
    <xf numFmtId="0" fontId="85" fillId="0" borderId="0"/>
    <xf numFmtId="0" fontId="85" fillId="0" borderId="0"/>
    <xf numFmtId="183" fontId="85" fillId="0" borderId="0"/>
    <xf numFmtId="0" fontId="85" fillId="0" borderId="0"/>
    <xf numFmtId="0" fontId="85" fillId="0" borderId="0"/>
    <xf numFmtId="0" fontId="0" fillId="0" borderId="0"/>
    <xf numFmtId="0" fontId="85" fillId="0" borderId="0"/>
    <xf numFmtId="0" fontId="85" fillId="0" borderId="0"/>
    <xf numFmtId="225" fontId="154" fillId="0" borderId="0" applyFont="0" applyFill="0" applyBorder="0" applyAlignment="0" applyProtection="0"/>
    <xf numFmtId="0" fontId="85" fillId="0" borderId="0"/>
    <xf numFmtId="0" fontId="85" fillId="0" borderId="0"/>
    <xf numFmtId="226" fontId="85" fillId="0" borderId="0" applyFont="0" applyFill="0" applyBorder="0" applyAlignment="0"/>
    <xf numFmtId="0" fontId="85" fillId="0" borderId="0"/>
    <xf numFmtId="0" fontId="85" fillId="0" borderId="0"/>
    <xf numFmtId="227" fontId="157" fillId="62" borderId="0"/>
    <xf numFmtId="0" fontId="92" fillId="50" borderId="0" applyNumberFormat="0" applyBorder="0" applyAlignment="0" applyProtection="0">
      <alignment vertical="center"/>
    </xf>
    <xf numFmtId="0" fontId="85" fillId="0" borderId="0"/>
    <xf numFmtId="0" fontId="135" fillId="0" borderId="0"/>
    <xf numFmtId="183" fontId="85" fillId="0" borderId="0"/>
    <xf numFmtId="0" fontId="85" fillId="0" borderId="0"/>
    <xf numFmtId="228" fontId="0" fillId="0" borderId="0" applyFill="0" applyBorder="0" applyAlignment="0"/>
    <xf numFmtId="0" fontId="85" fillId="0" borderId="0"/>
    <xf numFmtId="0" fontId="85" fillId="0" borderId="0"/>
    <xf numFmtId="0" fontId="36" fillId="0" borderId="0">
      <alignment vertical="top"/>
    </xf>
    <xf numFmtId="0" fontId="85" fillId="0" borderId="0"/>
    <xf numFmtId="0" fontId="85" fillId="0" borderId="0"/>
    <xf numFmtId="0" fontId="85" fillId="0" borderId="0">
      <protection locked="0"/>
    </xf>
    <xf numFmtId="0" fontId="85" fillId="0" borderId="0">
      <protection locked="0"/>
    </xf>
    <xf numFmtId="0" fontId="85" fillId="0" borderId="0">
      <protection locked="0"/>
    </xf>
    <xf numFmtId="0" fontId="85" fillId="0" borderId="0">
      <protection locked="0"/>
    </xf>
    <xf numFmtId="0" fontId="85" fillId="0" borderId="0">
      <protection locked="0"/>
    </xf>
    <xf numFmtId="0" fontId="85" fillId="0" borderId="0">
      <protection locked="0"/>
    </xf>
    <xf numFmtId="0" fontId="85" fillId="0" borderId="0">
      <protection locked="0"/>
    </xf>
    <xf numFmtId="229" fontId="36" fillId="63" borderId="0"/>
    <xf numFmtId="0" fontId="85" fillId="0" borderId="0">
      <protection locked="0"/>
    </xf>
    <xf numFmtId="0" fontId="158" fillId="64" borderId="0" applyBorder="0"/>
    <xf numFmtId="0" fontId="85" fillId="0" borderId="0">
      <protection locked="0"/>
    </xf>
    <xf numFmtId="0" fontId="85" fillId="0" borderId="0">
      <protection locked="0"/>
    </xf>
    <xf numFmtId="0" fontId="85" fillId="0" borderId="0"/>
    <xf numFmtId="0" fontId="85" fillId="0" borderId="0">
      <protection locked="0"/>
    </xf>
    <xf numFmtId="208" fontId="85" fillId="0" borderId="0"/>
    <xf numFmtId="0" fontId="85" fillId="0" borderId="0">
      <protection locked="0"/>
    </xf>
    <xf numFmtId="0" fontId="85" fillId="0" borderId="0">
      <protection locked="0"/>
    </xf>
    <xf numFmtId="0" fontId="85" fillId="0" borderId="0">
      <protection locked="0"/>
    </xf>
    <xf numFmtId="0" fontId="85" fillId="0" borderId="0">
      <protection locked="0"/>
    </xf>
    <xf numFmtId="0" fontId="159" fillId="0" borderId="0" applyFill="0" applyBorder="0" applyProtection="0">
      <alignment horizontal="left"/>
    </xf>
    <xf numFmtId="0" fontId="85" fillId="0" borderId="0">
      <protection locked="0"/>
    </xf>
    <xf numFmtId="0" fontId="85" fillId="0" borderId="0">
      <protection locked="0"/>
    </xf>
    <xf numFmtId="183" fontId="85" fillId="0" borderId="0"/>
    <xf numFmtId="0" fontId="85" fillId="0" borderId="0">
      <protection locked="0"/>
    </xf>
    <xf numFmtId="183" fontId="85" fillId="0" borderId="0"/>
    <xf numFmtId="183" fontId="85" fillId="0" borderId="0"/>
    <xf numFmtId="0" fontId="160" fillId="0" borderId="0" applyFont="0" applyFill="0" applyBorder="0" applyAlignment="0" applyProtection="0"/>
    <xf numFmtId="183" fontId="85" fillId="0" borderId="0"/>
    <xf numFmtId="183" fontId="85" fillId="0" borderId="0"/>
    <xf numFmtId="183" fontId="85" fillId="0" borderId="0"/>
    <xf numFmtId="183" fontId="85" fillId="0" borderId="0"/>
    <xf numFmtId="183" fontId="85" fillId="0" borderId="0"/>
    <xf numFmtId="183" fontId="85" fillId="0" borderId="0"/>
    <xf numFmtId="0" fontId="85" fillId="0" borderId="0"/>
    <xf numFmtId="183" fontId="85" fillId="0" borderId="0"/>
    <xf numFmtId="183" fontId="85" fillId="0" borderId="0"/>
    <xf numFmtId="0" fontId="161" fillId="0" borderId="0" applyFill="0" applyBorder="0" applyAlignment="0" applyProtection="0">
      <protection locked="0"/>
    </xf>
    <xf numFmtId="230" fontId="85" fillId="0" borderId="0" applyFont="0" applyFill="0" applyBorder="0" applyAlignment="0" applyProtection="0"/>
    <xf numFmtId="0" fontId="85" fillId="0" borderId="0"/>
    <xf numFmtId="3" fontId="100" fillId="0" borderId="0"/>
    <xf numFmtId="0" fontId="85" fillId="0" borderId="0"/>
    <xf numFmtId="0" fontId="2" fillId="0" borderId="0" applyNumberFormat="0" applyFill="0" applyBorder="0" applyAlignment="0" applyProtection="0">
      <alignment horizontal="left"/>
    </xf>
    <xf numFmtId="0" fontId="85" fillId="0" borderId="0"/>
    <xf numFmtId="0" fontId="85" fillId="0" borderId="0"/>
    <xf numFmtId="0" fontId="88" fillId="65" borderId="0" applyNumberFormat="0" applyBorder="0" applyAlignment="0" applyProtection="0"/>
    <xf numFmtId="0" fontId="106" fillId="0" borderId="0">
      <alignment vertical="top"/>
    </xf>
    <xf numFmtId="0" fontId="85" fillId="0" borderId="0"/>
    <xf numFmtId="0" fontId="85" fillId="0" borderId="0"/>
    <xf numFmtId="0" fontId="85" fillId="0" borderId="0"/>
    <xf numFmtId="0" fontId="85" fillId="0" borderId="0"/>
    <xf numFmtId="0" fontId="102" fillId="66" borderId="4"/>
    <xf numFmtId="231" fontId="85" fillId="0" borderId="0" applyFont="0" applyFill="0" applyBorder="0" applyAlignment="0" applyProtection="0"/>
    <xf numFmtId="0" fontId="85" fillId="0" borderId="0"/>
    <xf numFmtId="0" fontId="85" fillId="0" borderId="0"/>
    <xf numFmtId="181" fontId="154" fillId="0" borderId="0" applyFont="0" applyFill="0" applyBorder="0" applyAlignment="0" applyProtection="0"/>
    <xf numFmtId="0" fontId="33" fillId="0" borderId="0">
      <protection locked="0"/>
    </xf>
    <xf numFmtId="0" fontId="36" fillId="0" borderId="0">
      <alignment vertical="center"/>
    </xf>
    <xf numFmtId="0" fontId="85" fillId="0" borderId="0"/>
    <xf numFmtId="232" fontId="162" fillId="0" borderId="0"/>
    <xf numFmtId="1" fontId="85" fillId="0" borderId="6" applyFill="0" applyProtection="0">
      <alignment horizontal="center"/>
    </xf>
    <xf numFmtId="0" fontId="85" fillId="0" borderId="0"/>
    <xf numFmtId="233" fontId="36" fillId="0" borderId="0" applyFont="0" applyFill="0" applyBorder="0" applyAlignment="0" applyProtection="0"/>
    <xf numFmtId="0" fontId="85" fillId="0" borderId="0"/>
    <xf numFmtId="0" fontId="85" fillId="0" borderId="0"/>
    <xf numFmtId="0" fontId="0" fillId="0" borderId="0"/>
    <xf numFmtId="0" fontId="36" fillId="0" borderId="0"/>
    <xf numFmtId="234" fontId="2" fillId="0" borderId="0" applyFill="0" applyBorder="0" applyProtection="0">
      <alignment horizontal="right"/>
    </xf>
    <xf numFmtId="0" fontId="85" fillId="0" borderId="0"/>
    <xf numFmtId="0" fontId="85" fillId="0" borderId="0"/>
    <xf numFmtId="0" fontId="85" fillId="0" borderId="0"/>
    <xf numFmtId="0" fontId="85" fillId="0" borderId="0"/>
    <xf numFmtId="0" fontId="85" fillId="0" borderId="0"/>
    <xf numFmtId="0" fontId="85" fillId="0" borderId="0"/>
    <xf numFmtId="0" fontId="163" fillId="0" borderId="0"/>
    <xf numFmtId="0" fontId="85" fillId="0" borderId="0"/>
    <xf numFmtId="0" fontId="0" fillId="0" borderId="0" applyNumberFormat="0" applyFill="0" applyBorder="0" applyAlignment="0" applyProtection="0"/>
    <xf numFmtId="0" fontId="0" fillId="0" borderId="0"/>
    <xf numFmtId="0" fontId="85" fillId="0" borderId="0"/>
    <xf numFmtId="0" fontId="85" fillId="0" borderId="0">
      <protection locked="0"/>
    </xf>
    <xf numFmtId="0" fontId="85" fillId="0" borderId="0"/>
    <xf numFmtId="0" fontId="0" fillId="0" borderId="0"/>
    <xf numFmtId="0" fontId="85" fillId="0" borderId="0"/>
    <xf numFmtId="0" fontId="85" fillId="0" borderId="0"/>
    <xf numFmtId="0" fontId="96" fillId="0" borderId="0"/>
    <xf numFmtId="0" fontId="164" fillId="0" borderId="0" applyNumberFormat="0" applyFill="0" applyBorder="0" applyAlignment="0" applyProtection="0"/>
    <xf numFmtId="0" fontId="85" fillId="0" borderId="0"/>
    <xf numFmtId="0" fontId="85" fillId="0" borderId="0"/>
    <xf numFmtId="0" fontId="85" fillId="0" borderId="0"/>
    <xf numFmtId="0" fontId="85" fillId="0" borderId="0"/>
    <xf numFmtId="0" fontId="85" fillId="0" borderId="0"/>
    <xf numFmtId="0" fontId="0" fillId="0" borderId="1" applyNumberFormat="0" applyFont="0" applyFill="0" applyProtection="0">
      <alignment horizontal="centerContinuous"/>
    </xf>
    <xf numFmtId="0" fontId="165" fillId="48" borderId="0" applyNumberFormat="0" applyBorder="0" applyAlignment="0" applyProtection="0">
      <alignment vertical="center"/>
    </xf>
    <xf numFmtId="0" fontId="85" fillId="0" borderId="0">
      <protection locked="0"/>
    </xf>
    <xf numFmtId="0" fontId="94" fillId="0" borderId="41" applyNumberFormat="0" applyFill="0" applyProtection="0">
      <alignment horizontal="center"/>
    </xf>
    <xf numFmtId="0" fontId="85" fillId="0" borderId="0">
      <protection locked="0"/>
    </xf>
    <xf numFmtId="0" fontId="85" fillId="0" borderId="0">
      <protection locked="0"/>
    </xf>
    <xf numFmtId="184" fontId="85" fillId="0" borderId="0" applyFont="0" applyFill="0" applyBorder="0" applyAlignment="0" applyProtection="0"/>
    <xf numFmtId="0" fontId="166" fillId="0" borderId="42" applyNumberFormat="0" applyFill="0" applyAlignment="0" applyProtection="0"/>
    <xf numFmtId="0" fontId="36" fillId="0" borderId="0"/>
    <xf numFmtId="0" fontId="94" fillId="0" borderId="36" applyNumberFormat="0" applyFill="0" applyProtection="0">
      <alignment horizontal="center"/>
    </xf>
    <xf numFmtId="0" fontId="85" fillId="0" borderId="33" applyNumberFormat="0" applyFont="0" applyFill="0" applyAlignment="0" applyProtection="0"/>
    <xf numFmtId="0" fontId="167" fillId="0" borderId="0" applyNumberFormat="0" applyFill="0" applyProtection="0">
      <alignment horizontal="centerContinuous"/>
    </xf>
    <xf numFmtId="0" fontId="167" fillId="0" borderId="0" applyNumberFormat="0" applyFill="0" applyBorder="0" applyProtection="0">
      <alignment horizontal="centerContinuous"/>
    </xf>
    <xf numFmtId="0" fontId="166" fillId="0" borderId="0" applyNumberFormat="0" applyFill="0" applyBorder="0" applyAlignment="0" applyProtection="0"/>
    <xf numFmtId="0" fontId="85" fillId="0" borderId="0">
      <protection locked="0"/>
    </xf>
    <xf numFmtId="0" fontId="85" fillId="0" borderId="0">
      <protection locked="0"/>
    </xf>
    <xf numFmtId="0" fontId="0" fillId="0" borderId="0"/>
    <xf numFmtId="9" fontId="91" fillId="0" borderId="0" applyFont="0" applyFill="0" applyBorder="0" applyAlignment="0" applyProtection="0"/>
    <xf numFmtId="0" fontId="85" fillId="0" borderId="0"/>
    <xf numFmtId="0" fontId="168" fillId="0" borderId="0" applyNumberFormat="0" applyFill="0" applyBorder="0" applyAlignment="0" applyProtection="0">
      <alignment vertical="top"/>
      <protection locked="0"/>
    </xf>
    <xf numFmtId="0" fontId="88" fillId="0" borderId="0">
      <alignment vertical="center"/>
    </xf>
    <xf numFmtId="0" fontId="0" fillId="0" borderId="0"/>
    <xf numFmtId="0" fontId="90" fillId="0" borderId="0"/>
    <xf numFmtId="38" fontId="169" fillId="0" borderId="0"/>
    <xf numFmtId="0" fontId="0" fillId="0" borderId="0"/>
    <xf numFmtId="0" fontId="36" fillId="0" borderId="0"/>
    <xf numFmtId="0" fontId="85" fillId="0" borderId="0">
      <protection locked="0"/>
    </xf>
    <xf numFmtId="0" fontId="170" fillId="0" borderId="0">
      <alignment horizontal="left"/>
    </xf>
    <xf numFmtId="0" fontId="90" fillId="0" borderId="0"/>
    <xf numFmtId="0" fontId="90" fillId="0" borderId="0"/>
    <xf numFmtId="0" fontId="0" fillId="0" borderId="0"/>
    <xf numFmtId="0" fontId="0" fillId="0" borderId="0"/>
    <xf numFmtId="0" fontId="36" fillId="0" borderId="0"/>
    <xf numFmtId="0" fontId="0" fillId="0" borderId="0"/>
    <xf numFmtId="235" fontId="85" fillId="0" borderId="0" applyFont="0" applyFill="0" applyBorder="0" applyAlignment="0" applyProtection="0"/>
    <xf numFmtId="236" fontId="85" fillId="0" borderId="0" applyBorder="0"/>
    <xf numFmtId="0" fontId="85" fillId="0" borderId="0">
      <protection locked="0"/>
    </xf>
    <xf numFmtId="9" fontId="8" fillId="0" borderId="0" applyFont="0" applyFill="0" applyBorder="0" applyAlignment="0" applyProtection="0">
      <alignment vertical="center"/>
    </xf>
    <xf numFmtId="0" fontId="85" fillId="0" borderId="0">
      <protection locked="0"/>
    </xf>
    <xf numFmtId="0" fontId="85" fillId="0" borderId="0">
      <protection locked="0"/>
    </xf>
    <xf numFmtId="0" fontId="85" fillId="0" borderId="0">
      <protection locked="0"/>
    </xf>
    <xf numFmtId="0" fontId="85" fillId="0" borderId="0">
      <protection locked="0"/>
    </xf>
    <xf numFmtId="0" fontId="85" fillId="0" borderId="0">
      <protection locked="0"/>
    </xf>
    <xf numFmtId="0" fontId="0" fillId="0" borderId="0">
      <alignment horizontal="centerContinuous"/>
    </xf>
    <xf numFmtId="0" fontId="85" fillId="0" borderId="0">
      <protection locked="0"/>
    </xf>
    <xf numFmtId="0" fontId="85" fillId="0" borderId="0">
      <protection locked="0"/>
    </xf>
    <xf numFmtId="0" fontId="85" fillId="0" borderId="0">
      <protection locked="0"/>
    </xf>
    <xf numFmtId="227" fontId="36" fillId="0" borderId="0" applyFont="0" applyFill="0" applyBorder="0" applyAlignment="0" applyProtection="0"/>
    <xf numFmtId="0" fontId="85" fillId="0" borderId="0"/>
    <xf numFmtId="0" fontId="90" fillId="0" borderId="0"/>
    <xf numFmtId="0" fontId="157" fillId="62" borderId="0"/>
    <xf numFmtId="0" fontId="90" fillId="0" borderId="0">
      <protection locked="0"/>
    </xf>
    <xf numFmtId="38" fontId="171" fillId="0" borderId="0"/>
    <xf numFmtId="0" fontId="90" fillId="0" borderId="0"/>
    <xf numFmtId="0" fontId="0" fillId="0" borderId="0"/>
    <xf numFmtId="237" fontId="85" fillId="0" borderId="0" applyFill="0" applyBorder="0"/>
    <xf numFmtId="181" fontId="30" fillId="0" borderId="0"/>
    <xf numFmtId="0" fontId="85" fillId="0" borderId="0">
      <protection locked="0"/>
    </xf>
    <xf numFmtId="0" fontId="90" fillId="0" borderId="0"/>
    <xf numFmtId="176" fontId="0" fillId="0" borderId="0" applyFont="0" applyFill="0" applyBorder="0" applyAlignment="0" applyProtection="0">
      <alignment vertical="center"/>
    </xf>
    <xf numFmtId="0" fontId="106" fillId="0" borderId="0">
      <alignment vertical="top"/>
      <protection locked="0"/>
    </xf>
    <xf numFmtId="0" fontId="85" fillId="0" borderId="0"/>
    <xf numFmtId="0" fontId="85" fillId="0" borderId="0"/>
    <xf numFmtId="0" fontId="36" fillId="0" borderId="0"/>
    <xf numFmtId="0" fontId="90" fillId="0" borderId="0"/>
    <xf numFmtId="0" fontId="36" fillId="0" borderId="0"/>
    <xf numFmtId="0" fontId="85" fillId="0" borderId="0"/>
    <xf numFmtId="0" fontId="36" fillId="0" borderId="0"/>
    <xf numFmtId="0" fontId="0" fillId="0" borderId="0"/>
    <xf numFmtId="238" fontId="2" fillId="0" borderId="0" applyFill="0" applyBorder="0" applyProtection="0">
      <alignment horizontal="right"/>
    </xf>
    <xf numFmtId="239" fontId="85" fillId="0" borderId="0" applyFont="0" applyFill="0" applyBorder="0" applyAlignment="0" applyProtection="0"/>
    <xf numFmtId="240" fontId="2" fillId="0" borderId="0" applyFill="0" applyBorder="0" applyProtection="0">
      <alignment horizontal="right"/>
    </xf>
    <xf numFmtId="241" fontId="172" fillId="0" borderId="0" applyFill="0" applyBorder="0" applyProtection="0">
      <alignment horizontal="right"/>
    </xf>
    <xf numFmtId="242" fontId="2" fillId="0" borderId="0" applyFill="0" applyBorder="0" applyProtection="0">
      <alignment horizontal="right"/>
    </xf>
    <xf numFmtId="3" fontId="98" fillId="0" borderId="0" applyFont="0" applyFill="0" applyBorder="0" applyAlignment="0" applyProtection="0"/>
    <xf numFmtId="0" fontId="33" fillId="0" borderId="0">
      <protection locked="0"/>
    </xf>
    <xf numFmtId="243" fontId="85" fillId="0" borderId="0" applyFont="0" applyFill="0" applyBorder="0" applyAlignment="0" applyProtection="0"/>
    <xf numFmtId="181" fontId="30" fillId="0" borderId="0"/>
    <xf numFmtId="0" fontId="36" fillId="0" borderId="0"/>
    <xf numFmtId="0" fontId="36" fillId="0" borderId="0"/>
    <xf numFmtId="10" fontId="116" fillId="0" borderId="0" applyFont="0" applyFill="0" applyBorder="0" applyAlignment="0" applyProtection="0"/>
    <xf numFmtId="184" fontId="173" fillId="0" borderId="0" applyFont="0" applyFill="0" applyBorder="0" applyAlignment="0" applyProtection="0"/>
    <xf numFmtId="0" fontId="109" fillId="67" borderId="0" applyNumberFormat="0" applyBorder="0" applyAlignment="0" applyProtection="0"/>
    <xf numFmtId="0" fontId="174" fillId="0" borderId="0" applyNumberFormat="0" applyFill="0" applyBorder="0" applyAlignment="0" applyProtection="0">
      <alignment horizontal="centerContinuous"/>
    </xf>
    <xf numFmtId="0" fontId="2" fillId="0" borderId="0" applyNumberFormat="0" applyFill="0" applyBorder="0" applyAlignment="0" applyProtection="0"/>
    <xf numFmtId="0" fontId="5" fillId="0" borderId="0"/>
    <xf numFmtId="0" fontId="5" fillId="0" borderId="0"/>
    <xf numFmtId="0" fontId="85" fillId="0" borderId="0"/>
    <xf numFmtId="0" fontId="90" fillId="0" borderId="0">
      <protection locked="0"/>
    </xf>
    <xf numFmtId="0" fontId="30" fillId="0" borderId="0" applyNumberFormat="0" applyFill="0" applyBorder="0" applyAlignment="0" applyProtection="0">
      <alignment horizontal="left"/>
    </xf>
    <xf numFmtId="37" fontId="2" fillId="0" borderId="0">
      <alignment horizontal="right"/>
    </xf>
    <xf numFmtId="0" fontId="96" fillId="0" borderId="4">
      <alignment horizontal="center"/>
    </xf>
    <xf numFmtId="0" fontId="103" fillId="0" borderId="23" applyFill="0">
      <alignment horizontal="center"/>
      <protection locked="0"/>
    </xf>
    <xf numFmtId="0" fontId="145" fillId="0" borderId="0" applyNumberFormat="0" applyFill="0" applyBorder="0" applyAlignment="0">
      <protection locked="0"/>
    </xf>
    <xf numFmtId="0" fontId="96" fillId="0" borderId="0" applyFill="0">
      <alignment horizontal="center"/>
      <protection locked="0"/>
    </xf>
    <xf numFmtId="244" fontId="96" fillId="0" borderId="0"/>
    <xf numFmtId="0" fontId="96" fillId="0" borderId="0"/>
    <xf numFmtId="0" fontId="5" fillId="0" borderId="33">
      <alignment horizontal="centerContinuous"/>
    </xf>
    <xf numFmtId="0" fontId="109" fillId="68" borderId="0" applyNumberFormat="0" applyBorder="0" applyAlignment="0" applyProtection="0"/>
    <xf numFmtId="1" fontId="85" fillId="0" borderId="0"/>
    <xf numFmtId="0" fontId="88" fillId="65" borderId="0" applyNumberFormat="0" applyBorder="0" applyAlignment="0" applyProtection="0"/>
    <xf numFmtId="0" fontId="109" fillId="69" borderId="0" applyNumberFormat="0" applyBorder="0" applyAlignment="0" applyProtection="0"/>
    <xf numFmtId="0" fontId="109" fillId="70" borderId="0" applyNumberFormat="0" applyBorder="0" applyAlignment="0" applyProtection="0"/>
    <xf numFmtId="245" fontId="85" fillId="0" borderId="6" applyFill="0" applyProtection="0">
      <alignment horizontal="right"/>
    </xf>
    <xf numFmtId="0" fontId="109" fillId="70" borderId="0" applyNumberFormat="0" applyBorder="0" applyAlignment="0" applyProtection="0"/>
    <xf numFmtId="0" fontId="88" fillId="54" borderId="0" applyNumberFormat="0" applyBorder="0" applyAlignment="0" applyProtection="0"/>
    <xf numFmtId="208" fontId="85" fillId="0" borderId="0"/>
    <xf numFmtId="0" fontId="175" fillId="0" borderId="0" applyNumberFormat="0" applyFill="0" applyBorder="0" applyAlignment="0" applyProtection="0">
      <alignment vertical="top"/>
      <protection locked="0"/>
    </xf>
    <xf numFmtId="0" fontId="88" fillId="71" borderId="0" applyNumberFormat="0" applyBorder="0" applyAlignment="0" applyProtection="0"/>
    <xf numFmtId="0" fontId="109" fillId="68" borderId="0" applyNumberFormat="0" applyBorder="0" applyAlignment="0" applyProtection="0"/>
    <xf numFmtId="0" fontId="88" fillId="65" borderId="0" applyNumberFormat="0" applyBorder="0" applyAlignment="0" applyProtection="0"/>
    <xf numFmtId="0" fontId="88" fillId="49" borderId="0" applyNumberFormat="0" applyBorder="0" applyAlignment="0" applyProtection="0"/>
    <xf numFmtId="0" fontId="109" fillId="72" borderId="0" applyNumberFormat="0" applyBorder="0" applyAlignment="0" applyProtection="0"/>
    <xf numFmtId="0" fontId="88" fillId="65" borderId="0" applyNumberFormat="0" applyBorder="0" applyAlignment="0" applyProtection="0"/>
    <xf numFmtId="184" fontId="2" fillId="0" borderId="0" applyFont="0" applyFill="0" applyBorder="0" applyAlignment="0" applyProtection="0"/>
    <xf numFmtId="0" fontId="109" fillId="69" borderId="0" applyNumberFormat="0" applyBorder="0" applyAlignment="0" applyProtection="0"/>
    <xf numFmtId="0" fontId="109" fillId="73" borderId="0" applyNumberFormat="0" applyBorder="0" applyAlignment="0" applyProtection="0"/>
    <xf numFmtId="0" fontId="88" fillId="54" borderId="0" applyNumberFormat="0" applyBorder="0" applyAlignment="0" applyProtection="0"/>
    <xf numFmtId="184" fontId="176" fillId="0" borderId="0"/>
    <xf numFmtId="0" fontId="134" fillId="0" borderId="0">
      <alignment horizontal="center" wrapText="1"/>
      <protection locked="0"/>
    </xf>
    <xf numFmtId="0" fontId="177" fillId="11" borderId="0"/>
    <xf numFmtId="0" fontId="178" fillId="0" borderId="0" applyNumberFormat="0" applyBorder="0" applyAlignment="0"/>
    <xf numFmtId="14" fontId="106" fillId="0" borderId="0" applyFill="0" applyBorder="0" applyAlignment="0"/>
    <xf numFmtId="0" fontId="102" fillId="0" borderId="0" applyNumberFormat="0" applyFont="0" applyAlignment="0"/>
    <xf numFmtId="37" fontId="145" fillId="0" borderId="0" applyNumberFormat="0" applyFill="0" applyBorder="0" applyAlignment="0">
      <protection locked="0"/>
    </xf>
    <xf numFmtId="0" fontId="44" fillId="0" borderId="1" applyNumberFormat="0" applyFill="0" applyAlignment="0" applyProtection="0"/>
    <xf numFmtId="0" fontId="179" fillId="0" borderId="0" applyNumberFormat="0" applyFill="0" applyBorder="0" applyAlignment="0" applyProtection="0">
      <alignment vertical="top"/>
      <protection locked="0"/>
    </xf>
    <xf numFmtId="0" fontId="134" fillId="0" borderId="23" applyNumberFormat="0" applyFont="0" applyFill="0" applyAlignment="0" applyProtection="0"/>
    <xf numFmtId="0" fontId="134" fillId="0" borderId="43" applyNumberFormat="0" applyFont="0" applyFill="0" applyAlignment="0" applyProtection="0"/>
    <xf numFmtId="0" fontId="0" fillId="0" borderId="0" applyNumberFormat="0" applyFill="0" applyProtection="0">
      <alignment horizontal="centerContinuous"/>
    </xf>
    <xf numFmtId="246" fontId="85" fillId="0" borderId="0" applyFont="0" applyFill="0" applyBorder="0" applyAlignment="0" applyProtection="0"/>
    <xf numFmtId="0" fontId="0" fillId="0" borderId="0" applyNumberFormat="0" applyFill="0" applyProtection="0">
      <alignment horizontal="centerContinuous"/>
    </xf>
    <xf numFmtId="0" fontId="33" fillId="0" borderId="0">
      <protection locked="0"/>
    </xf>
    <xf numFmtId="0" fontId="33" fillId="0" borderId="0">
      <protection locked="0"/>
    </xf>
    <xf numFmtId="176" fontId="36" fillId="0" borderId="0" applyFont="0" applyFill="0" applyBorder="0" applyAlignment="0" applyProtection="0">
      <alignment vertical="center"/>
    </xf>
    <xf numFmtId="0" fontId="0" fillId="0" borderId="0" applyNumberFormat="0" applyFill="0" applyProtection="0">
      <alignment horizontal="centerContinuous"/>
    </xf>
    <xf numFmtId="0" fontId="0" fillId="0" borderId="0" applyNumberFormat="0" applyFill="0" applyProtection="0">
      <alignment horizontal="centerContinuous"/>
    </xf>
    <xf numFmtId="0" fontId="0" fillId="0" borderId="0" applyNumberFormat="0" applyFill="0" applyProtection="0">
      <alignment horizontal="centerContinuous"/>
    </xf>
    <xf numFmtId="0" fontId="0" fillId="0" borderId="0" applyNumberFormat="0" applyFill="0" applyProtection="0">
      <alignment horizontal="centerContinuous"/>
    </xf>
    <xf numFmtId="0" fontId="0" fillId="0" borderId="0" applyNumberFormat="0" applyFill="0" applyProtection="0">
      <alignment horizontal="centerContinuous"/>
    </xf>
    <xf numFmtId="0" fontId="0" fillId="0" borderId="0" applyNumberFormat="0" applyFill="0" applyProtection="0">
      <alignment horizontal="centerContinuous"/>
    </xf>
    <xf numFmtId="247" fontId="106" fillId="0" borderId="0" applyFill="0" applyBorder="0" applyAlignment="0"/>
    <xf numFmtId="0" fontId="180" fillId="0" borderId="0" applyNumberFormat="0" applyFill="0" applyBorder="0" applyAlignment="0" applyProtection="0">
      <alignment vertical="top"/>
      <protection locked="0"/>
    </xf>
    <xf numFmtId="178" fontId="90" fillId="0" borderId="0" applyFill="0" applyBorder="0" applyAlignment="0"/>
    <xf numFmtId="248" fontId="90" fillId="0" borderId="0" applyFill="0" applyBorder="0" applyAlignment="0"/>
    <xf numFmtId="249" fontId="85" fillId="0" borderId="0" applyFill="0" applyBorder="0" applyAlignment="0"/>
    <xf numFmtId="187" fontId="85" fillId="0" borderId="0">
      <protection locked="0"/>
    </xf>
    <xf numFmtId="186" fontId="90" fillId="0" borderId="0" applyFill="0" applyBorder="0" applyAlignment="0"/>
    <xf numFmtId="182" fontId="90" fillId="0" borderId="0" applyFill="0" applyBorder="0" applyAlignment="0"/>
    <xf numFmtId="178" fontId="90" fillId="0" borderId="0" applyFill="0" applyBorder="0" applyAlignment="0"/>
    <xf numFmtId="0" fontId="181" fillId="0" borderId="0"/>
    <xf numFmtId="0" fontId="159" fillId="0" borderId="0" applyFill="0" applyBorder="0" applyProtection="0">
      <alignment horizontal="center"/>
      <protection locked="0"/>
    </xf>
    <xf numFmtId="250" fontId="85" fillId="0" borderId="0"/>
    <xf numFmtId="0" fontId="182" fillId="0" borderId="0" applyNumberFormat="0" applyFill="0" applyBorder="0" applyAlignment="0" applyProtection="0">
      <alignment vertical="top"/>
      <protection locked="0"/>
    </xf>
    <xf numFmtId="0" fontId="131" fillId="0" borderId="2">
      <alignment horizontal="center"/>
    </xf>
    <xf numFmtId="208" fontId="85" fillId="0" borderId="0"/>
    <xf numFmtId="208" fontId="85" fillId="0" borderId="0"/>
    <xf numFmtId="208" fontId="85" fillId="0" borderId="0"/>
    <xf numFmtId="186" fontId="90" fillId="0" borderId="0" applyFont="0" applyFill="0" applyBorder="0" applyAlignment="0" applyProtection="0"/>
    <xf numFmtId="0" fontId="0" fillId="0" borderId="0"/>
    <xf numFmtId="240" fontId="2" fillId="0" borderId="0" applyFill="0" applyBorder="0" applyProtection="0">
      <alignment horizontal="right"/>
    </xf>
    <xf numFmtId="9" fontId="89" fillId="0" borderId="0" applyFont="0" applyFill="0" applyBorder="0" applyAlignment="0" applyProtection="0"/>
    <xf numFmtId="223" fontId="36" fillId="0" borderId="0"/>
    <xf numFmtId="37" fontId="116" fillId="0" borderId="0" applyFont="0" applyFill="0" applyBorder="0" applyAlignment="0" applyProtection="0"/>
    <xf numFmtId="178" fontId="116" fillId="0" borderId="0" applyFont="0" applyFill="0" applyBorder="0" applyAlignment="0" applyProtection="0"/>
    <xf numFmtId="186" fontId="90" fillId="0" borderId="0" applyFill="0" applyBorder="0" applyAlignment="0"/>
    <xf numFmtId="39" fontId="116" fillId="0" borderId="0" applyFont="0" applyFill="0" applyBorder="0" applyAlignment="0" applyProtection="0"/>
    <xf numFmtId="39" fontId="91" fillId="0" borderId="0" applyFont="0" applyFill="0" applyBorder="0" applyAlignment="0" applyProtection="0"/>
    <xf numFmtId="0" fontId="90" fillId="0" borderId="0"/>
    <xf numFmtId="251" fontId="85" fillId="0" borderId="0"/>
    <xf numFmtId="252" fontId="86" fillId="0" borderId="0" applyFont="0" applyFill="0" applyBorder="0" applyProtection="0">
      <alignment horizontal="right"/>
    </xf>
    <xf numFmtId="0" fontId="163" fillId="0" borderId="0"/>
    <xf numFmtId="0" fontId="90" fillId="0" borderId="0"/>
    <xf numFmtId="0" fontId="183" fillId="62" borderId="44">
      <alignment horizontal="left"/>
    </xf>
    <xf numFmtId="0" fontId="184" fillId="0" borderId="0" applyNumberFormat="0" applyAlignment="0">
      <alignment horizontal="left"/>
    </xf>
    <xf numFmtId="0" fontId="0" fillId="0" borderId="23" applyNumberFormat="0" applyFont="0" applyFill="0" applyBorder="0" applyProtection="0">
      <alignment horizontal="centerContinuous"/>
    </xf>
    <xf numFmtId="0" fontId="0" fillId="0" borderId="1" applyNumberFormat="0" applyFont="0" applyFill="0" applyProtection="0">
      <alignment horizontal="centerContinuous"/>
    </xf>
    <xf numFmtId="176" fontId="36" fillId="0" borderId="0" applyFont="0" applyFill="0" applyBorder="0" applyAlignment="0" applyProtection="0"/>
    <xf numFmtId="253" fontId="2" fillId="0" borderId="0">
      <alignment horizontal="center"/>
    </xf>
    <xf numFmtId="0" fontId="157" fillId="48" borderId="0"/>
    <xf numFmtId="178" fontId="90" fillId="0" borderId="0" applyFont="0" applyFill="0" applyBorder="0" applyAlignment="0" applyProtection="0"/>
    <xf numFmtId="254" fontId="185" fillId="0" borderId="45">
      <protection locked="0"/>
    </xf>
    <xf numFmtId="25" fontId="91" fillId="0" borderId="0" applyFont="0" applyFill="0" applyBorder="0" applyAlignment="0" applyProtection="0"/>
    <xf numFmtId="190" fontId="116" fillId="0" borderId="0" applyFont="0" applyFill="0" applyBorder="0" applyAlignment="0" applyProtection="0"/>
    <xf numFmtId="255" fontId="91" fillId="0" borderId="0" applyFont="0" applyFill="0" applyBorder="0" applyAlignment="0" applyProtection="0"/>
    <xf numFmtId="256" fontId="85" fillId="0" borderId="0" applyFont="0" applyFill="0" applyBorder="0" applyAlignment="0" applyProtection="0"/>
    <xf numFmtId="257" fontId="36" fillId="0" borderId="0"/>
    <xf numFmtId="200" fontId="0" fillId="0" borderId="0" applyFont="0" applyFill="0" applyBorder="0" applyAlignment="0" applyProtection="0"/>
    <xf numFmtId="10" fontId="102" fillId="7" borderId="4" applyNumberFormat="0" applyBorder="0" applyAlignment="0" applyProtection="0"/>
    <xf numFmtId="0" fontId="33" fillId="0" borderId="0">
      <protection locked="0"/>
    </xf>
    <xf numFmtId="0" fontId="33" fillId="0" borderId="0">
      <protection locked="0"/>
    </xf>
    <xf numFmtId="176" fontId="36" fillId="0" borderId="0" applyFont="0" applyFill="0" applyBorder="0" applyAlignment="0" applyProtection="0"/>
    <xf numFmtId="190" fontId="0" fillId="0" borderId="0" applyFont="0" applyFill="0" applyBorder="0" applyAlignment="0" applyProtection="0"/>
    <xf numFmtId="258" fontId="0" fillId="0" borderId="0" applyFont="0" applyFill="0" applyBorder="0" applyAlignment="0" applyProtection="0"/>
    <xf numFmtId="0" fontId="36" fillId="0" borderId="0"/>
    <xf numFmtId="39" fontId="0" fillId="0" borderId="0"/>
    <xf numFmtId="259" fontId="0" fillId="0" borderId="0" applyFont="0" applyFill="0" applyBorder="0" applyAlignment="0" applyProtection="0"/>
    <xf numFmtId="15" fontId="98" fillId="0" borderId="0"/>
    <xf numFmtId="178" fontId="85" fillId="0" borderId="0"/>
    <xf numFmtId="15" fontId="98" fillId="0" borderId="0"/>
    <xf numFmtId="260" fontId="183" fillId="0" borderId="0" applyFont="0" applyFill="0" applyBorder="0" applyAlignment="0" applyProtection="0">
      <alignment vertical="center"/>
    </xf>
    <xf numFmtId="261" fontId="85" fillId="0" borderId="0"/>
    <xf numFmtId="184" fontId="85" fillId="0" borderId="0" applyFont="0" applyFill="0" applyBorder="0" applyAlignment="0" applyProtection="0"/>
    <xf numFmtId="0" fontId="105" fillId="0" borderId="0">
      <protection locked="0"/>
    </xf>
    <xf numFmtId="176" fontId="85" fillId="0" borderId="0" applyFont="0" applyFill="0" applyBorder="0" applyAlignment="0" applyProtection="0"/>
    <xf numFmtId="262" fontId="36" fillId="0" borderId="0"/>
    <xf numFmtId="254" fontId="141" fillId="0" borderId="0" applyNumberFormat="0"/>
    <xf numFmtId="0" fontId="36" fillId="0" borderId="0"/>
    <xf numFmtId="0" fontId="0" fillId="0" borderId="38" applyNumberFormat="0" applyFont="0" applyFill="0" applyAlignment="0" applyProtection="0"/>
    <xf numFmtId="0" fontId="144" fillId="0" borderId="0" applyNumberFormat="0" applyFill="0" applyBorder="0" applyAlignment="0" applyProtection="0"/>
    <xf numFmtId="0" fontId="147" fillId="0" borderId="0">
      <protection locked="0"/>
    </xf>
    <xf numFmtId="186" fontId="90" fillId="0" borderId="0" applyFill="0" applyBorder="0" applyAlignment="0"/>
    <xf numFmtId="186" fontId="90" fillId="0" borderId="0" applyFill="0" applyBorder="0" applyAlignment="0"/>
    <xf numFmtId="182" fontId="90" fillId="0" borderId="0" applyFill="0" applyBorder="0" applyAlignment="0"/>
    <xf numFmtId="0" fontId="186" fillId="0" borderId="0" applyNumberFormat="0" applyAlignment="0">
      <alignment horizontal="left"/>
    </xf>
    <xf numFmtId="39" fontId="85" fillId="0" borderId="0" applyFont="0" applyFill="0" applyBorder="0" applyAlignment="0" applyProtection="0"/>
    <xf numFmtId="0" fontId="187" fillId="0" borderId="0" applyFill="0" applyBorder="0" applyProtection="0"/>
    <xf numFmtId="263" fontId="2" fillId="0" borderId="0" applyFont="0" applyFill="0" applyBorder="0" applyAlignment="0" applyProtection="0"/>
    <xf numFmtId="0" fontId="85" fillId="0" borderId="0">
      <protection locked="0"/>
    </xf>
    <xf numFmtId="0" fontId="85" fillId="0" borderId="0"/>
    <xf numFmtId="264" fontId="114" fillId="0" borderId="0" applyFont="0" applyFill="0" applyBorder="0" applyAlignment="0" applyProtection="0">
      <alignment horizontal="right"/>
    </xf>
    <xf numFmtId="0" fontId="105" fillId="0" borderId="0">
      <protection locked="0"/>
    </xf>
    <xf numFmtId="265" fontId="176" fillId="0" borderId="0">
      <alignment horizontal="right"/>
    </xf>
    <xf numFmtId="266" fontId="85" fillId="9" borderId="4" applyNumberFormat="0" applyFont="0" applyAlignment="0"/>
    <xf numFmtId="0" fontId="188" fillId="0" borderId="0"/>
    <xf numFmtId="0" fontId="189" fillId="0" borderId="0">
      <alignment horizontal="left"/>
    </xf>
    <xf numFmtId="0" fontId="190" fillId="0" borderId="0" applyProtection="0">
      <alignment horizontal="right" vertical="top"/>
    </xf>
    <xf numFmtId="0" fontId="159" fillId="0" borderId="0" applyNumberFormat="0" applyFill="0"/>
    <xf numFmtId="0" fontId="159" fillId="0" borderId="0" applyFill="0" applyAlignment="0" applyProtection="0">
      <protection locked="0"/>
    </xf>
    <xf numFmtId="0" fontId="33" fillId="0" borderId="0">
      <protection locked="0"/>
    </xf>
    <xf numFmtId="0" fontId="191" fillId="0" borderId="0" applyProtection="0"/>
    <xf numFmtId="0" fontId="101" fillId="0" borderId="0" applyProtection="0"/>
    <xf numFmtId="0" fontId="192" fillId="0" borderId="0" applyNumberFormat="0" applyFill="0" applyBorder="0" applyAlignment="0" applyProtection="0">
      <alignment vertical="top"/>
      <protection locked="0"/>
    </xf>
    <xf numFmtId="0" fontId="193" fillId="0" borderId="0" applyNumberFormat="0" applyFill="0" applyBorder="0" applyAlignment="0" applyProtection="0">
      <alignment vertical="top"/>
      <protection locked="0"/>
    </xf>
    <xf numFmtId="0" fontId="36" fillId="0" borderId="0" applyNumberFormat="0" applyFill="0" applyBorder="0" applyAlignment="0" applyProtection="0">
      <alignment vertical="top"/>
      <protection locked="0"/>
    </xf>
    <xf numFmtId="181" fontId="2" fillId="0" borderId="0" applyAlignment="0">
      <protection locked="0"/>
    </xf>
    <xf numFmtId="232" fontId="139" fillId="0" borderId="0"/>
    <xf numFmtId="267" fontId="139" fillId="0" borderId="0"/>
    <xf numFmtId="0" fontId="194" fillId="0" borderId="0" applyNumberFormat="0"/>
    <xf numFmtId="38" fontId="174" fillId="0" borderId="0"/>
    <xf numFmtId="38" fontId="119" fillId="0" borderId="0"/>
    <xf numFmtId="0" fontId="176" fillId="0" borderId="0"/>
    <xf numFmtId="0" fontId="176" fillId="0" borderId="0"/>
    <xf numFmtId="0" fontId="195" fillId="11" borderId="0"/>
    <xf numFmtId="194" fontId="196" fillId="0" borderId="0" applyFont="0" applyFill="0" applyBorder="0" applyAlignment="0" applyProtection="0"/>
    <xf numFmtId="0" fontId="2" fillId="0" borderId="0" applyNumberFormat="0" applyFont="0" applyFill="0" applyBorder="0" applyProtection="0">
      <alignment horizontal="left" vertical="center"/>
    </xf>
    <xf numFmtId="0" fontId="0" fillId="0" borderId="0" applyFont="0" applyFill="0">
      <alignment horizontal="fill"/>
    </xf>
    <xf numFmtId="0" fontId="36" fillId="0" borderId="0">
      <alignment vertical="top"/>
    </xf>
    <xf numFmtId="178" fontId="90" fillId="0" borderId="0" applyFill="0" applyBorder="0" applyAlignment="0"/>
    <xf numFmtId="178" fontId="90" fillId="0" borderId="0" applyFill="0" applyBorder="0" applyAlignment="0"/>
    <xf numFmtId="229" fontId="36" fillId="74" borderId="0"/>
    <xf numFmtId="0" fontId="197" fillId="7" borderId="46">
      <alignment vertical="center"/>
    </xf>
    <xf numFmtId="268" fontId="85" fillId="0" borderId="0" applyFont="0" applyFill="0" applyBorder="0" applyAlignment="0" applyProtection="0"/>
    <xf numFmtId="233" fontId="36" fillId="0" borderId="0" applyFont="0" applyFill="0" applyBorder="0" applyAlignment="0" applyProtection="0"/>
    <xf numFmtId="269" fontId="36" fillId="0" borderId="0" applyFont="0" applyFill="0" applyBorder="0" applyAlignment="0" applyProtection="0"/>
    <xf numFmtId="270" fontId="135" fillId="0" borderId="0" applyFont="0" applyFill="0" applyBorder="0" applyAlignment="0" applyProtection="0"/>
    <xf numFmtId="0" fontId="85" fillId="0" borderId="0"/>
    <xf numFmtId="271" fontId="85" fillId="0" borderId="0" applyFont="0" applyFill="0" applyBorder="0" applyAlignment="0" applyProtection="0"/>
    <xf numFmtId="272" fontId="36" fillId="0" borderId="0" applyFont="0" applyFill="0" applyBorder="0" applyAlignment="0" applyProtection="0"/>
    <xf numFmtId="181" fontId="36" fillId="0" borderId="0" applyFont="0" applyFill="0" applyBorder="0" applyAlignment="0" applyProtection="0"/>
    <xf numFmtId="273" fontId="85" fillId="0" borderId="0" applyFont="0" applyFill="0" applyBorder="0" applyAlignment="0" applyProtection="0"/>
    <xf numFmtId="0" fontId="85" fillId="0" borderId="0"/>
    <xf numFmtId="0" fontId="0" fillId="0" borderId="0">
      <alignment horizontal="centerContinuous"/>
    </xf>
    <xf numFmtId="0" fontId="0" fillId="0" borderId="0">
      <alignment horizontal="centerContinuous"/>
    </xf>
    <xf numFmtId="0" fontId="0" fillId="0" borderId="0">
      <alignment horizontal="centerContinuous"/>
    </xf>
    <xf numFmtId="0" fontId="198" fillId="0" borderId="0"/>
    <xf numFmtId="0" fontId="0" fillId="0" borderId="0">
      <alignment horizontal="centerContinuous"/>
    </xf>
    <xf numFmtId="0" fontId="0" fillId="0" borderId="0">
      <alignment horizontal="centerContinuous"/>
    </xf>
    <xf numFmtId="0" fontId="0" fillId="0" borderId="0">
      <alignment horizontal="centerContinuous"/>
    </xf>
    <xf numFmtId="0" fontId="2" fillId="0" borderId="0"/>
    <xf numFmtId="0" fontId="195" fillId="11" borderId="0"/>
    <xf numFmtId="37" fontId="199" fillId="0" borderId="0"/>
    <xf numFmtId="0" fontId="104" fillId="0" borderId="0"/>
    <xf numFmtId="274" fontId="85" fillId="0" borderId="0"/>
    <xf numFmtId="39" fontId="36" fillId="0" borderId="0"/>
    <xf numFmtId="0" fontId="200" fillId="0" borderId="0"/>
    <xf numFmtId="219" fontId="162" fillId="0" borderId="0"/>
    <xf numFmtId="267" fontId="162" fillId="0" borderId="0"/>
    <xf numFmtId="275" fontId="162" fillId="0" borderId="0">
      <alignment horizontal="right"/>
    </xf>
    <xf numFmtId="0" fontId="85" fillId="0" borderId="0"/>
    <xf numFmtId="259" fontId="85" fillId="0" borderId="12" applyFont="0" applyFill="0" applyBorder="0" applyAlignment="0" applyProtection="0">
      <protection locked="0"/>
    </xf>
    <xf numFmtId="181" fontId="30" fillId="0" borderId="0"/>
    <xf numFmtId="178" fontId="85" fillId="0" borderId="0" applyFont="0" applyFill="0" applyBorder="0" applyAlignment="0" applyProtection="0"/>
    <xf numFmtId="0" fontId="87" fillId="48" borderId="0" applyNumberFormat="0" applyBorder="0" applyAlignment="0" applyProtection="0">
      <alignment vertical="center"/>
    </xf>
    <xf numFmtId="259" fontId="118" fillId="75" borderId="47" applyProtection="0">
      <alignment horizontal="right" vertical="center"/>
      <protection locked="0"/>
    </xf>
    <xf numFmtId="218" fontId="85" fillId="0" borderId="0" applyFont="0" applyFill="0" applyBorder="0" applyAlignment="0" applyProtection="0"/>
    <xf numFmtId="233" fontId="85" fillId="0" borderId="0" applyFont="0" applyFill="0" applyBorder="0" applyAlignment="0" applyProtection="0"/>
    <xf numFmtId="0" fontId="138" fillId="0" borderId="0" applyNumberFormat="0" applyFill="0" applyBorder="0" applyAlignment="0" applyProtection="0"/>
    <xf numFmtId="0" fontId="201" fillId="7" borderId="0">
      <alignment horizontal="right"/>
    </xf>
    <xf numFmtId="0" fontId="156" fillId="0" borderId="0" applyBorder="0">
      <alignment horizontal="centerContinuous"/>
    </xf>
    <xf numFmtId="0" fontId="202" fillId="0" borderId="0" applyBorder="0">
      <alignment horizontal="centerContinuous"/>
    </xf>
    <xf numFmtId="9" fontId="0" fillId="0" borderId="48" applyFont="0" applyFill="0" applyBorder="0" applyAlignment="0" applyProtection="0"/>
    <xf numFmtId="0" fontId="203" fillId="0" borderId="0" applyFill="0" applyBorder="0" applyProtection="0">
      <alignment horizontal="left"/>
    </xf>
    <xf numFmtId="0" fontId="204" fillId="0" borderId="0" applyFill="0" applyBorder="0" applyProtection="0">
      <alignment horizontal="left"/>
    </xf>
    <xf numFmtId="178" fontId="85" fillId="76" borderId="0" applyNumberFormat="0" applyFont="0" applyBorder="0" applyAlignment="0" applyProtection="0"/>
    <xf numFmtId="276" fontId="85" fillId="0" borderId="0" applyFont="0" applyFill="0" applyBorder="0" applyAlignment="0"/>
    <xf numFmtId="10" fontId="2" fillId="0" borderId="0" applyFont="0" applyFill="0" applyBorder="0" applyAlignment="0" applyProtection="0"/>
    <xf numFmtId="249" fontId="85" fillId="0" borderId="0" applyFont="0" applyFill="0" applyBorder="0" applyAlignment="0" applyProtection="0"/>
    <xf numFmtId="277" fontId="85" fillId="0" borderId="0" applyFont="0" applyFill="0" applyBorder="0" applyAlignment="0" applyProtection="0"/>
    <xf numFmtId="10" fontId="85" fillId="0" borderId="0" applyFont="0" applyFill="0" applyBorder="0" applyAlignment="0" applyProtection="0"/>
    <xf numFmtId="278" fontId="205" fillId="0" borderId="0" applyFont="0" applyFill="0" applyBorder="0" applyAlignment="0" applyProtection="0"/>
    <xf numFmtId="186" fontId="90" fillId="0" borderId="0" applyFill="0" applyBorder="0" applyAlignment="0"/>
    <xf numFmtId="40" fontId="160" fillId="0" borderId="0" applyFont="0" applyFill="0" applyBorder="0" applyAlignment="0" applyProtection="0"/>
    <xf numFmtId="0" fontId="137" fillId="77" borderId="0" applyNumberFormat="0" applyBorder="0" applyAlignment="0" applyProtection="0"/>
    <xf numFmtId="178" fontId="90" fillId="0" borderId="0" applyFill="0" applyBorder="0" applyAlignment="0"/>
    <xf numFmtId="4" fontId="30" fillId="0" borderId="0">
      <alignment horizontal="right"/>
    </xf>
    <xf numFmtId="256" fontId="206" fillId="0" borderId="0"/>
    <xf numFmtId="4" fontId="98" fillId="0" borderId="0" applyFont="0" applyFill="0" applyBorder="0" applyAlignment="0" applyProtection="0"/>
    <xf numFmtId="0" fontId="127" fillId="0" borderId="23">
      <alignment horizontal="center"/>
    </xf>
    <xf numFmtId="0" fontId="98" fillId="78" borderId="0" applyNumberFormat="0" applyFont="0" applyBorder="0" applyAlignment="0" applyProtection="0"/>
    <xf numFmtId="0" fontId="207" fillId="0" borderId="49"/>
    <xf numFmtId="0" fontId="183" fillId="11" borderId="0"/>
    <xf numFmtId="0" fontId="183" fillId="62" borderId="0"/>
    <xf numFmtId="4" fontId="208" fillId="0" borderId="0">
      <alignment horizontal="right"/>
    </xf>
    <xf numFmtId="186" fontId="85" fillId="0" borderId="0" applyFont="0" applyFill="0" applyBorder="0" applyAlignment="0" applyProtection="0"/>
    <xf numFmtId="279" fontId="36" fillId="0" borderId="0" applyNumberFormat="0" applyFill="0" applyBorder="0" applyAlignment="0" applyProtection="0">
      <alignment horizontal="left"/>
    </xf>
    <xf numFmtId="184" fontId="2" fillId="0" borderId="0" applyFont="0" applyFill="0" applyBorder="0" applyAlignment="0" applyProtection="0"/>
    <xf numFmtId="0" fontId="209" fillId="62" borderId="0"/>
    <xf numFmtId="0" fontId="85" fillId="0" borderId="0"/>
    <xf numFmtId="0" fontId="85" fillId="0" borderId="0"/>
    <xf numFmtId="0" fontId="104" fillId="0" borderId="33">
      <alignment horizontal="centerContinuous"/>
    </xf>
    <xf numFmtId="0" fontId="2" fillId="79" borderId="0" applyNumberFormat="0" applyFont="0" applyBorder="0" applyAlignment="0" applyProtection="0"/>
    <xf numFmtId="0" fontId="210" fillId="80" borderId="0" applyNumberFormat="0"/>
    <xf numFmtId="0" fontId="211" fillId="48" borderId="0" applyNumberFormat="0" applyBorder="0" applyAlignment="0" applyProtection="0">
      <alignment vertical="center"/>
    </xf>
    <xf numFmtId="176" fontId="102" fillId="0" borderId="50"/>
    <xf numFmtId="0" fontId="87" fillId="48" borderId="0" applyNumberFormat="0" applyBorder="0" applyAlignment="0" applyProtection="0">
      <alignment vertical="center"/>
    </xf>
    <xf numFmtId="280" fontId="106" fillId="0" borderId="7">
      <alignment horizontal="justify" vertical="top" wrapText="1"/>
    </xf>
    <xf numFmtId="0" fontId="128" fillId="53" borderId="10">
      <protection locked="0"/>
    </xf>
    <xf numFmtId="0" fontId="135" fillId="0" borderId="0"/>
    <xf numFmtId="0" fontId="177" fillId="62" borderId="0"/>
    <xf numFmtId="0" fontId="0" fillId="0" borderId="0"/>
    <xf numFmtId="0" fontId="85" fillId="0" borderId="0">
      <alignment vertical="top"/>
    </xf>
    <xf numFmtId="0" fontId="129" fillId="0" borderId="4">
      <alignment horizontal="center"/>
    </xf>
    <xf numFmtId="0" fontId="5" fillId="0" borderId="0">
      <alignment vertical="center"/>
    </xf>
    <xf numFmtId="0" fontId="90" fillId="0" borderId="0">
      <protection locked="0"/>
    </xf>
    <xf numFmtId="0" fontId="212" fillId="0" borderId="51"/>
    <xf numFmtId="40" fontId="213" fillId="0" borderId="0" applyBorder="0">
      <alignment horizontal="right"/>
    </xf>
    <xf numFmtId="181" fontId="30" fillId="0" borderId="0"/>
    <xf numFmtId="39" fontId="36" fillId="0" borderId="0" applyFont="0" applyFill="0" applyBorder="0" applyAlignment="0" applyProtection="0"/>
    <xf numFmtId="0" fontId="128" fillId="53" borderId="10">
      <protection locked="0"/>
    </xf>
    <xf numFmtId="181" fontId="30" fillId="0" borderId="0"/>
    <xf numFmtId="0" fontId="187" fillId="0" borderId="0" applyFill="0" applyBorder="0" applyProtection="0">
      <alignment horizontal="center" vertical="center"/>
    </xf>
    <xf numFmtId="0" fontId="183" fillId="62" borderId="0"/>
    <xf numFmtId="281" fontId="85" fillId="0" borderId="0" applyFill="0" applyBorder="0" applyAlignment="0"/>
    <xf numFmtId="282" fontId="85" fillId="0" borderId="0" applyFill="0" applyBorder="0" applyAlignment="0"/>
    <xf numFmtId="283" fontId="85" fillId="0" borderId="0" applyFont="0" applyFill="0" applyBorder="0" applyAlignment="0" applyProtection="0"/>
    <xf numFmtId="0" fontId="34" fillId="0" borderId="0">
      <alignment horizontal="center"/>
    </xf>
    <xf numFmtId="0" fontId="92" fillId="62" borderId="0" applyNumberFormat="0" applyBorder="0" applyAlignment="0" applyProtection="0">
      <alignment vertical="center"/>
    </xf>
    <xf numFmtId="284" fontId="2" fillId="0" borderId="0" applyFont="0" applyFill="0" applyBorder="0" applyAlignment="0" applyProtection="0"/>
    <xf numFmtId="0" fontId="0" fillId="0" borderId="1" applyNumberFormat="0" applyFont="0" applyFill="0" applyAlignment="0" applyProtection="0">
      <alignment horizontal="center"/>
    </xf>
    <xf numFmtId="0" fontId="87" fillId="81" borderId="0" applyNumberFormat="0" applyBorder="0" applyAlignment="0" applyProtection="0">
      <alignment vertical="center"/>
    </xf>
    <xf numFmtId="0" fontId="0" fillId="0" borderId="1" applyNumberFormat="0" applyFont="0" applyFill="0" applyProtection="0">
      <alignment horizontal="centerContinuous"/>
    </xf>
    <xf numFmtId="9" fontId="214" fillId="0" borderId="0" applyNumberFormat="0" applyFill="0" applyBorder="0" applyAlignment="0">
      <protection locked="0"/>
    </xf>
    <xf numFmtId="285" fontId="2" fillId="0" borderId="0" applyFont="0" applyFill="0" applyBorder="0" applyAlignment="0" applyProtection="0"/>
    <xf numFmtId="0" fontId="154" fillId="0" borderId="0" applyNumberFormat="0" applyFont="0" applyFill="0" applyBorder="0" applyProtection="0">
      <alignment horizontal="center" vertical="center" wrapText="1"/>
    </xf>
    <xf numFmtId="286" fontId="86" fillId="0" borderId="0"/>
    <xf numFmtId="9" fontId="85" fillId="0" borderId="0" applyFont="0" applyFill="0" applyBorder="0" applyAlignment="0" applyProtection="0"/>
    <xf numFmtId="287" fontId="86" fillId="0" borderId="0" applyFont="0" applyFill="0" applyBorder="0" applyProtection="0">
      <alignment horizontal="right"/>
    </xf>
    <xf numFmtId="0" fontId="0" fillId="0" borderId="0"/>
    <xf numFmtId="0" fontId="16" fillId="0" borderId="0"/>
    <xf numFmtId="233" fontId="0" fillId="0" borderId="0" applyFont="0" applyFill="0" applyBorder="0" applyAlignment="0" applyProtection="0"/>
    <xf numFmtId="218" fontId="0" fillId="0" borderId="0" applyFont="0" applyFill="0" applyBorder="0" applyAlignment="0" applyProtection="0"/>
    <xf numFmtId="184" fontId="85" fillId="0" borderId="0" applyFont="0" applyFill="0" applyBorder="0" applyAlignment="0" applyProtection="0"/>
    <xf numFmtId="9" fontId="0" fillId="0" borderId="0" applyFont="0" applyFill="0" applyBorder="0" applyAlignment="0" applyProtection="0"/>
    <xf numFmtId="233" fontId="85" fillId="0" borderId="0" applyFont="0" applyFill="0" applyBorder="0" applyAlignment="0" applyProtection="0"/>
    <xf numFmtId="9" fontId="89"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alignment vertical="center"/>
    </xf>
    <xf numFmtId="9" fontId="89" fillId="0" borderId="0" applyFont="0" applyFill="0" applyBorder="0" applyAlignment="0" applyProtection="0">
      <alignment vertical="center"/>
    </xf>
    <xf numFmtId="288" fontId="146" fillId="0" borderId="0" applyFont="0" applyFill="0" applyBorder="0" applyAlignment="0" applyProtection="0"/>
    <xf numFmtId="0" fontId="85" fillId="0" borderId="7" applyNumberFormat="0" applyFill="0" applyProtection="0">
      <alignment horizontal="right"/>
    </xf>
    <xf numFmtId="0" fontId="215" fillId="0" borderId="0" applyNumberFormat="0" applyFill="0" applyBorder="0" applyAlignment="0" applyProtection="0"/>
    <xf numFmtId="0" fontId="92" fillId="50" borderId="0" applyNumberFormat="0" applyBorder="0" applyAlignment="0" applyProtection="0">
      <alignment vertical="center"/>
    </xf>
    <xf numFmtId="0" fontId="216" fillId="0" borderId="6" applyNumberFormat="0" applyFill="0" applyProtection="0">
      <alignment horizontal="center"/>
    </xf>
    <xf numFmtId="0" fontId="92" fillId="50" borderId="0" applyNumberFormat="0" applyBorder="0" applyAlignment="0" applyProtection="0">
      <alignment vertical="center"/>
    </xf>
    <xf numFmtId="0" fontId="92" fillId="50" borderId="0" applyNumberFormat="0" applyBorder="0" applyAlignment="0" applyProtection="0">
      <alignment vertical="center"/>
    </xf>
    <xf numFmtId="0" fontId="92" fillId="50" borderId="0" applyNumberFormat="0" applyBorder="0" applyAlignment="0" applyProtection="0">
      <alignment vertical="center"/>
    </xf>
    <xf numFmtId="0" fontId="92" fillId="50" borderId="0" applyNumberFormat="0" applyBorder="0" applyAlignment="0" applyProtection="0">
      <alignment vertical="center"/>
    </xf>
    <xf numFmtId="0" fontId="92" fillId="50" borderId="0" applyNumberFormat="0" applyBorder="0" applyAlignment="0" applyProtection="0">
      <alignment vertical="center"/>
    </xf>
    <xf numFmtId="0" fontId="92" fillId="50" borderId="0" applyNumberFormat="0" applyBorder="0" applyAlignment="0" applyProtection="0">
      <alignment vertical="center"/>
    </xf>
    <xf numFmtId="0" fontId="217" fillId="50" borderId="0" applyNumberFormat="0" applyBorder="0" applyAlignment="0" applyProtection="0">
      <alignment vertical="center"/>
    </xf>
    <xf numFmtId="0" fontId="92" fillId="50" borderId="0" applyNumberFormat="0" applyBorder="0" applyAlignment="0" applyProtection="0">
      <alignment vertical="center"/>
    </xf>
    <xf numFmtId="0" fontId="92" fillId="50" borderId="0" applyNumberFormat="0" applyBorder="0" applyAlignment="0" applyProtection="0">
      <alignment vertical="center"/>
    </xf>
    <xf numFmtId="0" fontId="218" fillId="82" borderId="0" applyNumberFormat="0" applyBorder="0" applyAlignment="0" applyProtection="0"/>
    <xf numFmtId="0" fontId="92" fillId="50" borderId="0" applyNumberFormat="0" applyBorder="0" applyAlignment="0" applyProtection="0">
      <alignment vertical="center"/>
    </xf>
    <xf numFmtId="0" fontId="92" fillId="50" borderId="0" applyNumberFormat="0" applyBorder="0" applyAlignment="0" applyProtection="0">
      <alignment vertical="center"/>
    </xf>
    <xf numFmtId="0" fontId="219" fillId="50" borderId="0" applyNumberFormat="0" applyBorder="0" applyAlignment="0" applyProtection="0">
      <alignment vertical="center"/>
    </xf>
    <xf numFmtId="0" fontId="92" fillId="50" borderId="0" applyNumberFormat="0" applyBorder="0" applyAlignment="0" applyProtection="0">
      <alignment vertical="center"/>
    </xf>
    <xf numFmtId="0" fontId="92" fillId="50" borderId="0" applyNumberFormat="0" applyBorder="0" applyAlignment="0" applyProtection="0">
      <alignment vertical="center"/>
    </xf>
    <xf numFmtId="0" fontId="36" fillId="0" borderId="0"/>
    <xf numFmtId="0" fontId="87" fillId="48" borderId="0" applyNumberFormat="0" applyBorder="0" applyAlignment="0" applyProtection="0">
      <alignment vertical="center"/>
    </xf>
    <xf numFmtId="0" fontId="8" fillId="0" borderId="0">
      <alignment vertical="center"/>
    </xf>
    <xf numFmtId="0" fontId="8" fillId="0" borderId="0">
      <alignment vertical="center"/>
    </xf>
    <xf numFmtId="0" fontId="89" fillId="0" borderId="0">
      <alignment vertical="center"/>
    </xf>
    <xf numFmtId="0" fontId="89" fillId="0" borderId="0">
      <alignment vertical="center"/>
    </xf>
    <xf numFmtId="0" fontId="12" fillId="0" borderId="0">
      <alignment vertical="center"/>
    </xf>
    <xf numFmtId="0" fontId="89" fillId="0" borderId="0">
      <alignment vertical="center"/>
    </xf>
    <xf numFmtId="0" fontId="36" fillId="0" borderId="0"/>
    <xf numFmtId="0" fontId="0" fillId="0" borderId="0"/>
    <xf numFmtId="0" fontId="36" fillId="0" borderId="0">
      <alignment vertical="center"/>
    </xf>
    <xf numFmtId="0" fontId="12" fillId="0" borderId="0">
      <alignment vertical="center"/>
    </xf>
    <xf numFmtId="0" fontId="5" fillId="0" borderId="0">
      <alignment vertical="center"/>
    </xf>
    <xf numFmtId="0" fontId="36" fillId="0" borderId="0"/>
    <xf numFmtId="0" fontId="0" fillId="0" borderId="0" applyNumberFormat="0" applyFill="0" applyBorder="0" applyAlignment="0" applyProtection="0"/>
    <xf numFmtId="0" fontId="33" fillId="0" borderId="0">
      <protection locked="0"/>
    </xf>
    <xf numFmtId="0" fontId="33" fillId="0" borderId="0">
      <protection locked="0"/>
    </xf>
    <xf numFmtId="0" fontId="33" fillId="0" borderId="0">
      <protection locked="0"/>
    </xf>
    <xf numFmtId="0" fontId="33" fillId="0" borderId="0">
      <protection locked="0"/>
    </xf>
    <xf numFmtId="0" fontId="33" fillId="0" borderId="0">
      <protection locked="0"/>
    </xf>
    <xf numFmtId="0" fontId="33" fillId="0" borderId="0">
      <protection locked="0"/>
    </xf>
    <xf numFmtId="0" fontId="36" fillId="0" borderId="0"/>
    <xf numFmtId="0" fontId="85" fillId="0" borderId="0"/>
    <xf numFmtId="0" fontId="33" fillId="0" borderId="0">
      <protection locked="0"/>
    </xf>
    <xf numFmtId="0" fontId="33" fillId="0" borderId="0">
      <protection locked="0"/>
    </xf>
    <xf numFmtId="0" fontId="36" fillId="0" borderId="0"/>
    <xf numFmtId="0" fontId="33" fillId="0" borderId="0">
      <protection locked="0"/>
    </xf>
    <xf numFmtId="0" fontId="33" fillId="0" borderId="0">
      <protection locked="0"/>
    </xf>
    <xf numFmtId="0" fontId="33" fillId="0" borderId="0">
      <protection locked="0"/>
    </xf>
    <xf numFmtId="0" fontId="36" fillId="0" borderId="0"/>
    <xf numFmtId="0" fontId="36" fillId="0" borderId="0"/>
    <xf numFmtId="0" fontId="36" fillId="0" borderId="0"/>
    <xf numFmtId="0" fontId="0" fillId="0" borderId="0"/>
    <xf numFmtId="0" fontId="36" fillId="0" borderId="0"/>
    <xf numFmtId="0" fontId="36" fillId="0" borderId="0"/>
    <xf numFmtId="0" fontId="36" fillId="0" borderId="0"/>
    <xf numFmtId="0" fontId="0" fillId="0" borderId="0" applyNumberFormat="0" applyFill="0" applyBorder="0" applyAlignment="0" applyProtection="0"/>
    <xf numFmtId="0" fontId="8" fillId="0" borderId="0">
      <alignment vertical="center"/>
    </xf>
    <xf numFmtId="0" fontId="8" fillId="0" borderId="0">
      <alignment vertical="center"/>
    </xf>
    <xf numFmtId="0" fontId="36" fillId="0" borderId="0"/>
    <xf numFmtId="0" fontId="36" fillId="0" borderId="0"/>
    <xf numFmtId="0" fontId="0" fillId="0" borderId="0" applyNumberFormat="0" applyFill="0" applyBorder="0" applyAlignment="0" applyProtection="0"/>
    <xf numFmtId="0" fontId="36" fillId="0" borderId="0"/>
    <xf numFmtId="0" fontId="4" fillId="0" borderId="0" applyFill="0" applyBorder="0" applyAlignment="0"/>
    <xf numFmtId="0" fontId="36" fillId="0" borderId="0"/>
    <xf numFmtId="0" fontId="0" fillId="0" borderId="0" applyBorder="0"/>
    <xf numFmtId="0" fontId="36" fillId="0" borderId="0"/>
    <xf numFmtId="0" fontId="120" fillId="0" borderId="0" applyNumberFormat="0" applyFill="0" applyBorder="0" applyAlignment="0" applyProtection="0">
      <alignment vertical="top"/>
      <protection locked="0"/>
    </xf>
    <xf numFmtId="0" fontId="179" fillId="0" borderId="0" applyNumberFormat="0" applyFill="0" applyBorder="0" applyAlignment="0" applyProtection="0">
      <alignment vertical="top"/>
      <protection locked="0"/>
    </xf>
    <xf numFmtId="0" fontId="179" fillId="0" borderId="0" applyNumberFormat="0" applyFill="0" applyBorder="0" applyAlignment="0" applyProtection="0">
      <alignment vertical="top"/>
      <protection locked="0"/>
    </xf>
    <xf numFmtId="0" fontId="187" fillId="0" borderId="0" applyNumberFormat="0" applyFill="0" applyBorder="0" applyAlignment="0" applyProtection="0"/>
    <xf numFmtId="0" fontId="4" fillId="0" borderId="0" applyFill="0" applyBorder="0" applyAlignment="0"/>
    <xf numFmtId="0" fontId="87" fillId="48" borderId="0" applyNumberFormat="0" applyBorder="0" applyAlignment="0" applyProtection="0">
      <alignment vertical="center"/>
    </xf>
    <xf numFmtId="0" fontId="87" fillId="48" borderId="0" applyNumberFormat="0" applyBorder="0" applyAlignment="0" applyProtection="0">
      <alignment vertical="center"/>
    </xf>
    <xf numFmtId="0" fontId="87" fillId="48" borderId="0" applyNumberFormat="0" applyBorder="0" applyAlignment="0" applyProtection="0">
      <alignment vertical="center"/>
    </xf>
    <xf numFmtId="0" fontId="87" fillId="48" borderId="0" applyNumberFormat="0" applyBorder="0" applyAlignment="0" applyProtection="0">
      <alignment vertical="center"/>
    </xf>
    <xf numFmtId="0" fontId="87" fillId="48" borderId="0" applyNumberFormat="0" applyBorder="0" applyAlignment="0" applyProtection="0">
      <alignment vertical="center"/>
    </xf>
    <xf numFmtId="0" fontId="87" fillId="48" borderId="0" applyNumberFormat="0" applyBorder="0" applyAlignment="0" applyProtection="0">
      <alignment vertical="center"/>
    </xf>
    <xf numFmtId="0" fontId="87" fillId="48" borderId="0" applyNumberFormat="0" applyBorder="0" applyAlignment="0" applyProtection="0">
      <alignment vertical="center"/>
    </xf>
    <xf numFmtId="0" fontId="220" fillId="48" borderId="0" applyNumberFormat="0" applyBorder="0" applyAlignment="0" applyProtection="0">
      <alignment vertical="center"/>
    </xf>
    <xf numFmtId="0" fontId="211" fillId="48" borderId="0" applyNumberFormat="0" applyBorder="0" applyAlignment="0" applyProtection="0">
      <alignment vertical="center"/>
    </xf>
    <xf numFmtId="0" fontId="87" fillId="48" borderId="0" applyNumberFormat="0" applyBorder="0" applyAlignment="0" applyProtection="0">
      <alignment vertical="center"/>
    </xf>
    <xf numFmtId="0" fontId="211" fillId="71" borderId="0" applyNumberFormat="0" applyBorder="0" applyAlignment="0" applyProtection="0"/>
    <xf numFmtId="0" fontId="87" fillId="48" borderId="0" applyNumberFormat="0" applyBorder="0" applyAlignment="0" applyProtection="0">
      <alignment vertical="center"/>
    </xf>
    <xf numFmtId="0" fontId="87" fillId="48" borderId="0" applyNumberFormat="0" applyBorder="0" applyAlignment="0" applyProtection="0">
      <alignment vertical="center"/>
    </xf>
    <xf numFmtId="0" fontId="87" fillId="48" borderId="0" applyNumberFormat="0" applyBorder="0" applyAlignment="0" applyProtection="0">
      <alignment vertical="center"/>
    </xf>
    <xf numFmtId="0" fontId="87" fillId="48" borderId="0" applyNumberFormat="0" applyBorder="0" applyAlignment="0" applyProtection="0">
      <alignment vertical="center"/>
    </xf>
    <xf numFmtId="0" fontId="87" fillId="48" borderId="0" applyNumberFormat="0" applyBorder="0" applyAlignment="0" applyProtection="0">
      <alignment vertical="center"/>
    </xf>
    <xf numFmtId="289" fontId="36" fillId="0" borderId="0" applyFont="0" applyFill="0" applyBorder="0" applyAlignment="0" applyProtection="0">
      <alignment vertical="center"/>
    </xf>
    <xf numFmtId="213" fontId="85" fillId="0" borderId="0" applyFont="0" applyFill="0" applyBorder="0" applyAlignment="0" applyProtection="0"/>
    <xf numFmtId="289" fontId="36" fillId="0" borderId="0" applyFont="0" applyFill="0" applyBorder="0" applyAlignment="0" applyProtection="0"/>
    <xf numFmtId="290" fontId="121" fillId="0" borderId="0" applyFont="0" applyFill="0" applyBorder="0" applyAlignment="0" applyProtection="0"/>
    <xf numFmtId="0" fontId="216" fillId="0" borderId="6" applyNumberFormat="0" applyFill="0" applyProtection="0">
      <alignment horizontal="left"/>
    </xf>
    <xf numFmtId="291" fontId="85" fillId="0" borderId="0" applyFont="0" applyFill="0" applyBorder="0" applyAlignment="0" applyProtection="0"/>
    <xf numFmtId="38" fontId="160" fillId="0" borderId="0" applyFont="0" applyFill="0" applyBorder="0" applyAlignment="0" applyProtection="0"/>
    <xf numFmtId="288" fontId="196" fillId="0" borderId="0" applyFont="0" applyFill="0" applyBorder="0" applyAlignment="0" applyProtection="0"/>
    <xf numFmtId="290" fontId="0" fillId="0" borderId="0" applyFont="0" applyFill="0" applyBorder="0" applyAlignment="0" applyProtection="0"/>
    <xf numFmtId="204" fontId="0" fillId="0" borderId="0" applyFont="0" applyFill="0" applyBorder="0" applyAlignment="0" applyProtection="0"/>
    <xf numFmtId="184" fontId="85" fillId="0" borderId="0" applyFont="0" applyFill="0" applyBorder="0" applyAlignment="0" applyProtection="0"/>
    <xf numFmtId="176" fontId="85" fillId="0" borderId="0" applyFont="0" applyFill="0" applyBorder="0" applyAlignment="0" applyProtection="0"/>
    <xf numFmtId="292" fontId="36" fillId="0" borderId="0" applyFont="0" applyFill="0" applyBorder="0" applyAlignment="0" applyProtection="0"/>
    <xf numFmtId="292" fontId="36" fillId="0" borderId="0" applyFont="0" applyFill="0" applyBorder="0" applyAlignment="0" applyProtection="0"/>
    <xf numFmtId="293" fontId="36" fillId="0" borderId="0" applyFont="0" applyFill="0" applyBorder="0" applyAlignment="0" applyProtection="0"/>
    <xf numFmtId="233" fontId="36" fillId="0" borderId="0" applyFont="0" applyFill="0" applyBorder="0" applyAlignment="0" applyProtection="0"/>
    <xf numFmtId="176" fontId="36" fillId="0" borderId="0" applyFont="0" applyFill="0" applyBorder="0" applyAlignment="0" applyProtection="0"/>
    <xf numFmtId="176" fontId="36" fillId="0" borderId="0" applyFont="0" applyFill="0" applyBorder="0" applyAlignment="0" applyProtection="0"/>
    <xf numFmtId="176" fontId="0" fillId="0" borderId="0" applyFont="0" applyFill="0" applyBorder="0" applyAlignment="0" applyProtection="0"/>
    <xf numFmtId="176" fontId="36" fillId="0" borderId="0" applyFont="0" applyFill="0" applyBorder="0" applyAlignment="0" applyProtection="0"/>
    <xf numFmtId="176" fontId="85" fillId="0" borderId="0" applyFont="0" applyFill="0" applyBorder="0" applyAlignment="0" applyProtection="0">
      <alignment vertical="center"/>
    </xf>
    <xf numFmtId="176" fontId="85" fillId="0" borderId="0" applyFont="0" applyFill="0" applyBorder="0" applyAlignment="0" applyProtection="0">
      <alignment vertical="center"/>
    </xf>
    <xf numFmtId="176" fontId="85" fillId="0" borderId="0" applyFont="0" applyFill="0" applyBorder="0" applyAlignment="0" applyProtection="0"/>
    <xf numFmtId="184" fontId="0" fillId="0" borderId="0" applyFont="0" applyFill="0" applyBorder="0" applyAlignment="0" applyProtection="0">
      <alignment vertical="center"/>
    </xf>
    <xf numFmtId="0" fontId="137" fillId="83" borderId="0" applyNumberFormat="0" applyBorder="0" applyAlignment="0" applyProtection="0"/>
    <xf numFmtId="0" fontId="85" fillId="0" borderId="7" applyNumberFormat="0" applyFill="0" applyProtection="0">
      <alignment horizontal="left"/>
    </xf>
    <xf numFmtId="0" fontId="85" fillId="0" borderId="0"/>
    <xf numFmtId="0" fontId="85" fillId="0" borderId="0">
      <alignment vertical="top"/>
    </xf>
    <xf numFmtId="0" fontId="160" fillId="0" borderId="0" applyFont="0" applyFill="0" applyBorder="0" applyAlignment="0" applyProtection="0"/>
    <xf numFmtId="40" fontId="146" fillId="0" borderId="0" applyFont="0" applyFill="0" applyBorder="0" applyAlignment="0" applyProtection="0"/>
    <xf numFmtId="218" fontId="85" fillId="0" borderId="4" applyNumberFormat="0"/>
    <xf numFmtId="0" fontId="198" fillId="0" borderId="0" applyFont="0" applyFill="0" applyBorder="0" applyAlignment="0" applyProtection="0"/>
    <xf numFmtId="0" fontId="198" fillId="0" borderId="0" applyFont="0" applyFill="0" applyBorder="0" applyAlignment="0" applyProtection="0"/>
    <xf numFmtId="0" fontId="198" fillId="0" borderId="0" applyFont="0" applyFill="0" applyBorder="0" applyAlignment="0" applyProtection="0"/>
    <xf numFmtId="0" fontId="198" fillId="0" borderId="0" applyFont="0" applyFill="0" applyBorder="0" applyAlignment="0" applyProtection="0"/>
    <xf numFmtId="0" fontId="8" fillId="0" borderId="0">
      <alignment vertical="center"/>
    </xf>
    <xf numFmtId="9" fontId="8" fillId="0" borderId="0" applyFont="0" applyFill="0" applyBorder="0" applyAlignment="0" applyProtection="0">
      <alignment vertical="center"/>
    </xf>
    <xf numFmtId="0" fontId="8" fillId="0" borderId="0"/>
    <xf numFmtId="43" fontId="8" fillId="0" borderId="0" applyFont="0" applyFill="0" applyBorder="0" applyAlignment="0" applyProtection="0">
      <alignment vertical="center"/>
    </xf>
  </cellStyleXfs>
  <cellXfs count="837">
    <xf numFmtId="0" fontId="0" fillId="0" borderId="0" xfId="0" applyAlignment="1">
      <alignment vertical="center"/>
    </xf>
    <xf numFmtId="294" fontId="1" fillId="0" borderId="0" xfId="0" applyNumberFormat="1" applyFont="1" applyAlignment="1">
      <alignment vertical="center"/>
    </xf>
    <xf numFmtId="294" fontId="2" fillId="0" borderId="0" xfId="0" applyNumberFormat="1" applyFont="1" applyAlignment="1">
      <alignment horizontal="center" vertical="center"/>
    </xf>
    <xf numFmtId="294" fontId="2" fillId="0" borderId="0" xfId="0" applyNumberFormat="1" applyFont="1" applyAlignment="1">
      <alignment vertical="center"/>
    </xf>
    <xf numFmtId="0" fontId="3" fillId="0" borderId="0" xfId="1318" applyFont="1" applyAlignment="1" applyProtection="1">
      <alignment vertical="center"/>
      <protection hidden="1"/>
    </xf>
    <xf numFmtId="294" fontId="1" fillId="0" borderId="0" xfId="0" applyNumberFormat="1" applyFont="1" applyAlignment="1">
      <alignment horizontal="center" vertical="center" wrapText="1"/>
    </xf>
    <xf numFmtId="294" fontId="1" fillId="0" borderId="0" xfId="0" applyNumberFormat="1" applyFont="1" applyAlignment="1">
      <alignment horizontal="center" vertical="center"/>
    </xf>
    <xf numFmtId="294" fontId="2" fillId="0" borderId="0" xfId="0" applyNumberFormat="1" applyFont="1" applyAlignment="1">
      <alignment horizontal="left" vertical="center"/>
    </xf>
    <xf numFmtId="294" fontId="2" fillId="0" borderId="1" xfId="0" applyNumberFormat="1" applyFont="1" applyBorder="1" applyAlignment="1">
      <alignment horizontal="left" vertical="center"/>
    </xf>
    <xf numFmtId="294" fontId="2" fillId="0" borderId="0" xfId="0" applyNumberFormat="1" applyFont="1" applyBorder="1" applyAlignment="1">
      <alignment horizontal="left" vertical="center"/>
    </xf>
    <xf numFmtId="294" fontId="4" fillId="0" borderId="0" xfId="0" applyNumberFormat="1" applyFont="1" applyAlignment="1">
      <alignment horizontal="right" vertical="center"/>
    </xf>
    <xf numFmtId="294" fontId="2" fillId="0" borderId="2" xfId="0" applyNumberFormat="1" applyFont="1" applyBorder="1" applyAlignment="1">
      <alignment horizontal="center" vertical="center"/>
    </xf>
    <xf numFmtId="294" fontId="4" fillId="0" borderId="3" xfId="0" applyNumberFormat="1" applyFont="1" applyBorder="1" applyAlignment="1">
      <alignment horizontal="center" vertical="center"/>
    </xf>
    <xf numFmtId="294" fontId="2" fillId="0" borderId="3" xfId="0" applyNumberFormat="1" applyFont="1" applyBorder="1" applyAlignment="1">
      <alignment horizontal="center" vertical="center" wrapText="1"/>
    </xf>
    <xf numFmtId="294" fontId="4" fillId="0" borderId="0" xfId="0" applyNumberFormat="1" applyFont="1" applyFill="1" applyAlignment="1" applyProtection="1">
      <alignment horizontal="center" vertical="center"/>
    </xf>
    <xf numFmtId="0" fontId="5" fillId="0" borderId="4" xfId="0" applyNumberFormat="1" applyFont="1" applyFill="1" applyBorder="1" applyAlignment="1" applyProtection="1">
      <alignment horizontal="center" vertical="center" wrapText="1"/>
    </xf>
    <xf numFmtId="49" fontId="5" fillId="0" borderId="4" xfId="0" applyNumberFormat="1" applyFont="1" applyFill="1" applyBorder="1" applyAlignment="1">
      <alignment horizontal="left" vertical="center" wrapText="1"/>
    </xf>
    <xf numFmtId="295" fontId="5" fillId="0" borderId="4" xfId="0" applyNumberFormat="1" applyFont="1" applyFill="1" applyBorder="1" applyAlignment="1">
      <alignment horizontal="center" vertical="center" wrapText="1"/>
    </xf>
    <xf numFmtId="296" fontId="5" fillId="0" borderId="4" xfId="0" applyNumberFormat="1" applyFont="1" applyFill="1" applyBorder="1" applyAlignment="1">
      <alignment horizontal="right" vertical="center" wrapText="1"/>
    </xf>
    <xf numFmtId="294" fontId="2" fillId="0" borderId="0" xfId="0" applyNumberFormat="1" applyFont="1" applyFill="1" applyAlignment="1" applyProtection="1">
      <alignment horizontal="center" vertical="center"/>
    </xf>
    <xf numFmtId="294" fontId="4" fillId="0" borderId="5" xfId="0" applyNumberFormat="1" applyFont="1" applyBorder="1" applyAlignment="1">
      <alignment horizontal="center" vertical="center"/>
    </xf>
    <xf numFmtId="294" fontId="2" fillId="0" borderId="6" xfId="0" applyNumberFormat="1" applyFont="1" applyBorder="1" applyAlignment="1">
      <alignment horizontal="center" vertical="center"/>
    </xf>
    <xf numFmtId="294" fontId="2" fillId="0" borderId="7" xfId="0" applyNumberFormat="1" applyFont="1" applyBorder="1" applyAlignment="1">
      <alignment horizontal="center" vertical="center"/>
    </xf>
    <xf numFmtId="294" fontId="2" fillId="0" borderId="7" xfId="0" applyNumberFormat="1" applyFont="1" applyBorder="1" applyAlignment="1">
      <alignment vertical="center"/>
    </xf>
    <xf numFmtId="294" fontId="4" fillId="0" borderId="0" xfId="0" applyNumberFormat="1" applyFont="1" applyAlignment="1">
      <alignment horizontal="center" vertical="center"/>
    </xf>
    <xf numFmtId="294" fontId="2" fillId="0" borderId="0" xfId="0" applyNumberFormat="1" applyFont="1" applyAlignment="1">
      <alignment horizontal="right" vertical="center"/>
    </xf>
    <xf numFmtId="294" fontId="4" fillId="0" borderId="2" xfId="0" applyNumberFormat="1" applyFont="1" applyBorder="1" applyAlignment="1">
      <alignment horizontal="center" vertical="center"/>
    </xf>
    <xf numFmtId="294" fontId="4" fillId="0" borderId="0" xfId="0" applyNumberFormat="1" applyFont="1" applyAlignment="1">
      <alignment vertical="center"/>
    </xf>
    <xf numFmtId="294" fontId="2" fillId="0" borderId="0" xfId="0" applyNumberFormat="1" applyFont="1" applyFill="1" applyAlignment="1" applyProtection="1">
      <alignment vertical="center"/>
    </xf>
    <xf numFmtId="294" fontId="6" fillId="0" borderId="0" xfId="0" applyNumberFormat="1" applyFont="1" applyFill="1" applyAlignment="1" applyProtection="1">
      <alignment horizontal="center" vertical="center"/>
    </xf>
    <xf numFmtId="294" fontId="2" fillId="0" borderId="7" xfId="0" applyNumberFormat="1" applyFont="1" applyBorder="1" applyAlignment="1">
      <alignment horizontal="right" vertical="center"/>
    </xf>
    <xf numFmtId="294" fontId="2" fillId="0" borderId="6" xfId="0" applyNumberFormat="1" applyFont="1" applyBorder="1" applyAlignment="1">
      <alignment horizontal="right" vertical="center"/>
    </xf>
    <xf numFmtId="297" fontId="5" fillId="0" borderId="4" xfId="0" applyNumberFormat="1" applyFont="1" applyFill="1" applyBorder="1" applyAlignment="1">
      <alignment horizontal="center" vertical="center" wrapText="1"/>
    </xf>
    <xf numFmtId="294" fontId="4" fillId="0" borderId="7" xfId="0" applyNumberFormat="1" applyFont="1" applyBorder="1" applyAlignment="1">
      <alignment horizontal="center" vertical="center"/>
    </xf>
    <xf numFmtId="294" fontId="6" fillId="0" borderId="7" xfId="0" applyNumberFormat="1" applyFont="1" applyBorder="1" applyAlignment="1">
      <alignment vertical="center"/>
    </xf>
    <xf numFmtId="40" fontId="5" fillId="0" borderId="4" xfId="0" applyNumberFormat="1" applyFont="1" applyFill="1" applyBorder="1" applyAlignment="1">
      <alignment horizontal="right" vertical="center" wrapText="1"/>
    </xf>
    <xf numFmtId="40" fontId="2" fillId="0" borderId="7" xfId="0" applyNumberFormat="1" applyFont="1" applyBorder="1" applyAlignment="1">
      <alignment horizontal="right" vertical="center"/>
    </xf>
    <xf numFmtId="294" fontId="2" fillId="0" borderId="0" xfId="0" applyNumberFormat="1" applyFont="1" applyBorder="1" applyAlignment="1">
      <alignment horizontal="right" vertical="center"/>
    </xf>
    <xf numFmtId="294" fontId="2" fillId="0" borderId="4" xfId="0" applyNumberFormat="1" applyFont="1" applyBorder="1" applyAlignment="1">
      <alignment horizontal="center" vertical="center"/>
    </xf>
    <xf numFmtId="294" fontId="4" fillId="0" borderId="4" xfId="0" applyNumberFormat="1" applyFont="1" applyBorder="1" applyAlignment="1">
      <alignment horizontal="center" vertical="center"/>
    </xf>
    <xf numFmtId="294" fontId="2" fillId="0" borderId="4" xfId="0" applyNumberFormat="1" applyFont="1" applyBorder="1" applyAlignment="1">
      <alignment vertical="center"/>
    </xf>
    <xf numFmtId="294" fontId="2" fillId="0" borderId="4" xfId="0" applyNumberFormat="1" applyFont="1" applyBorder="1" applyAlignment="1">
      <alignment horizontal="right" vertical="center"/>
    </xf>
    <xf numFmtId="294" fontId="4" fillId="0" borderId="4" xfId="0" applyNumberFormat="1" applyFont="1" applyBorder="1" applyAlignment="1">
      <alignment vertical="center"/>
    </xf>
    <xf numFmtId="294" fontId="4" fillId="0" borderId="8" xfId="0" applyNumberFormat="1" applyFont="1" applyBorder="1" applyAlignment="1">
      <alignment horizontal="center" vertical="center"/>
    </xf>
    <xf numFmtId="294" fontId="2" fillId="0" borderId="9" xfId="0" applyNumberFormat="1" applyFont="1" applyBorder="1" applyAlignment="1">
      <alignment horizontal="center" vertical="center"/>
    </xf>
    <xf numFmtId="0" fontId="5" fillId="0" borderId="4" xfId="0" applyNumberFormat="1" applyFont="1" applyFill="1" applyBorder="1" applyAlignment="1">
      <alignment horizontal="center" vertical="center" wrapText="1"/>
    </xf>
    <xf numFmtId="294" fontId="4" fillId="0" borderId="3" xfId="0" applyNumberFormat="1" applyFont="1" applyBorder="1" applyAlignment="1">
      <alignment horizontal="center" vertical="center" wrapText="1"/>
    </xf>
    <xf numFmtId="294" fontId="5" fillId="0" borderId="4" xfId="0" applyNumberFormat="1" applyFont="1" applyFill="1" applyBorder="1" applyAlignment="1">
      <alignment horizontal="center" vertical="center" wrapText="1"/>
    </xf>
    <xf numFmtId="14" fontId="2" fillId="0" borderId="0" xfId="0" applyNumberFormat="1" applyFont="1" applyAlignment="1">
      <alignment vertical="center"/>
    </xf>
    <xf numFmtId="14" fontId="2" fillId="0" borderId="0" xfId="0" applyNumberFormat="1" applyFont="1" applyAlignment="1">
      <alignment horizontal="center" vertical="center"/>
    </xf>
    <xf numFmtId="294" fontId="2" fillId="0" borderId="1" xfId="0" applyNumberFormat="1" applyFont="1" applyBorder="1" applyAlignment="1">
      <alignment horizontal="right" vertical="center"/>
    </xf>
    <xf numFmtId="14" fontId="4" fillId="0" borderId="2" xfId="0" applyNumberFormat="1" applyFont="1" applyBorder="1" applyAlignment="1">
      <alignment horizontal="center" vertical="center"/>
    </xf>
    <xf numFmtId="298" fontId="5" fillId="0" borderId="4" xfId="0" applyNumberFormat="1" applyFont="1" applyFill="1" applyBorder="1" applyAlignment="1" applyProtection="1">
      <alignment horizontal="center" vertical="center" wrapText="1"/>
    </xf>
    <xf numFmtId="14" fontId="2" fillId="0" borderId="7" xfId="0" applyNumberFormat="1" applyFont="1" applyBorder="1" applyAlignment="1">
      <alignment horizontal="center" vertical="center"/>
    </xf>
    <xf numFmtId="10" fontId="5" fillId="0" borderId="4" xfId="0" applyNumberFormat="1" applyFont="1" applyFill="1" applyBorder="1" applyAlignment="1">
      <alignment horizontal="right" vertical="center" wrapText="1"/>
    </xf>
    <xf numFmtId="10" fontId="2" fillId="0" borderId="7" xfId="0" applyNumberFormat="1" applyFont="1" applyBorder="1" applyAlignment="1">
      <alignment horizontal="center" vertical="center"/>
    </xf>
    <xf numFmtId="0" fontId="7" fillId="0" borderId="0" xfId="0" applyFont="1"/>
    <xf numFmtId="0" fontId="0" fillId="0" borderId="0" xfId="0"/>
    <xf numFmtId="294" fontId="2" fillId="0" borderId="8" xfId="0" applyNumberFormat="1" applyFont="1" applyBorder="1" applyAlignment="1">
      <alignment horizontal="center" vertical="center"/>
    </xf>
    <xf numFmtId="294" fontId="2" fillId="0" borderId="9" xfId="0" applyNumberFormat="1" applyFont="1" applyBorder="1" applyAlignment="1">
      <alignment vertical="center"/>
    </xf>
    <xf numFmtId="294" fontId="2" fillId="0" borderId="9" xfId="0" applyNumberFormat="1" applyFont="1" applyBorder="1" applyAlignment="1">
      <alignment horizontal="right" vertical="center"/>
    </xf>
    <xf numFmtId="294" fontId="4" fillId="0" borderId="9" xfId="0" applyNumberFormat="1" applyFont="1" applyBorder="1" applyAlignment="1">
      <alignment vertical="center"/>
    </xf>
    <xf numFmtId="40" fontId="5" fillId="0" borderId="4" xfId="0" applyNumberFormat="1" applyFont="1" applyFill="1" applyBorder="1" applyAlignment="1">
      <alignment horizontal="center" vertical="center" wrapText="1"/>
    </xf>
    <xf numFmtId="294" fontId="2" fillId="0" borderId="0" xfId="0" applyNumberFormat="1" applyFont="1" applyAlignment="1">
      <alignment horizontal="center" vertical="center" wrapText="1"/>
    </xf>
    <xf numFmtId="294" fontId="2" fillId="0" borderId="2" xfId="0" applyNumberFormat="1" applyFont="1" applyBorder="1" applyAlignment="1">
      <alignment horizontal="center" vertical="center" wrapText="1"/>
    </xf>
    <xf numFmtId="294" fontId="4" fillId="0" borderId="2" xfId="0" applyNumberFormat="1" applyFont="1" applyBorder="1" applyAlignment="1">
      <alignment horizontal="center" vertical="center" wrapText="1"/>
    </xf>
    <xf numFmtId="294" fontId="2" fillId="0" borderId="5" xfId="0" applyNumberFormat="1" applyFont="1" applyBorder="1" applyAlignment="1">
      <alignment horizontal="center" vertical="center"/>
    </xf>
    <xf numFmtId="294" fontId="2" fillId="0" borderId="3" xfId="0" applyNumberFormat="1" applyFont="1" applyBorder="1" applyAlignment="1">
      <alignment horizontal="center" vertical="center"/>
    </xf>
    <xf numFmtId="0" fontId="8" fillId="0" borderId="0" xfId="1686"/>
    <xf numFmtId="10" fontId="0" fillId="0" borderId="0" xfId="1685" applyNumberFormat="1" applyFont="1" applyAlignment="1"/>
    <xf numFmtId="43" fontId="0" fillId="0" borderId="0" xfId="1687" applyFont="1" applyAlignment="1"/>
    <xf numFmtId="294" fontId="8" fillId="0" borderId="0" xfId="1686" applyNumberFormat="1"/>
    <xf numFmtId="43" fontId="8" fillId="0" borderId="0" xfId="1686" applyNumberFormat="1"/>
    <xf numFmtId="0" fontId="9" fillId="0" borderId="0" xfId="1684" applyFont="1">
      <alignment vertical="center"/>
    </xf>
    <xf numFmtId="0" fontId="9" fillId="0" borderId="4" xfId="0" applyNumberFormat="1" applyFont="1" applyFill="1" applyBorder="1" applyAlignment="1" applyProtection="1">
      <alignment horizontal="center" vertical="center"/>
    </xf>
    <xf numFmtId="0" fontId="9" fillId="0" borderId="4" xfId="0" applyNumberFormat="1" applyFont="1" applyFill="1" applyBorder="1" applyAlignment="1" applyProtection="1">
      <alignment horizontal="center" vertical="center" wrapText="1"/>
    </xf>
    <xf numFmtId="0" fontId="2" fillId="0" borderId="0" xfId="0" applyNumberFormat="1" applyFont="1" applyFill="1" applyBorder="1" applyAlignment="1" applyProtection="1">
      <alignment vertical="center"/>
      <protection locked="0"/>
    </xf>
    <xf numFmtId="14" fontId="2" fillId="0" borderId="0" xfId="1596" applyNumberFormat="1" applyFont="1" applyFill="1" applyAlignment="1" applyProtection="1">
      <alignment vertical="center"/>
      <protection locked="0"/>
    </xf>
    <xf numFmtId="297" fontId="2" fillId="0" borderId="0" xfId="1596" applyNumberFormat="1" applyFont="1" applyFill="1" applyAlignment="1" applyProtection="1">
      <alignment vertical="center"/>
      <protection locked="0"/>
    </xf>
    <xf numFmtId="299" fontId="9" fillId="0" borderId="4" xfId="0" applyNumberFormat="1" applyFont="1" applyFill="1" applyBorder="1" applyAlignment="1" applyProtection="1">
      <alignment vertical="center"/>
    </xf>
    <xf numFmtId="10" fontId="9" fillId="0" borderId="4" xfId="0" applyNumberFormat="1" applyFont="1" applyFill="1" applyBorder="1" applyAlignment="1" applyProtection="1">
      <alignment vertical="center"/>
    </xf>
    <xf numFmtId="10" fontId="9" fillId="0" borderId="0" xfId="0" applyNumberFormat="1" applyFont="1" applyFill="1" applyBorder="1" applyAlignment="1" applyProtection="1">
      <alignment vertical="center"/>
    </xf>
    <xf numFmtId="10" fontId="9" fillId="0" borderId="0" xfId="1685" applyNumberFormat="1" applyFont="1" applyAlignment="1">
      <alignment vertical="center"/>
    </xf>
    <xf numFmtId="0" fontId="9" fillId="0" borderId="0" xfId="0" applyNumberFormat="1" applyFont="1" applyFill="1" applyBorder="1" applyAlignment="1" applyProtection="1">
      <alignment vertical="center"/>
    </xf>
    <xf numFmtId="294" fontId="9" fillId="0" borderId="0" xfId="0" applyNumberFormat="1" applyFont="1" applyFill="1" applyBorder="1" applyAlignment="1" applyProtection="1">
      <alignment vertical="center"/>
    </xf>
    <xf numFmtId="294" fontId="4" fillId="0" borderId="2" xfId="0" applyNumberFormat="1" applyFont="1" applyFill="1" applyBorder="1" applyAlignment="1">
      <alignment horizontal="center" vertical="center" wrapText="1"/>
    </xf>
    <xf numFmtId="294" fontId="2" fillId="0" borderId="2" xfId="0" applyNumberFormat="1" applyFont="1" applyFill="1" applyBorder="1" applyAlignment="1">
      <alignment horizontal="center" vertical="center" wrapText="1"/>
    </xf>
    <xf numFmtId="294" fontId="4" fillId="2" borderId="3" xfId="0" applyNumberFormat="1" applyFont="1" applyFill="1" applyBorder="1" applyAlignment="1">
      <alignment horizontal="center" vertical="center" wrapText="1"/>
    </xf>
    <xf numFmtId="294" fontId="4" fillId="3" borderId="0" xfId="0" applyNumberFormat="1" applyFont="1" applyFill="1" applyAlignment="1">
      <alignment horizontal="center" vertical="center" wrapText="1"/>
    </xf>
    <xf numFmtId="49" fontId="2" fillId="4" borderId="4" xfId="1596" applyNumberFormat="1" applyFont="1" applyFill="1" applyBorder="1" applyAlignment="1" applyProtection="1">
      <alignment horizontal="center" vertical="center" wrapText="1" shrinkToFit="1"/>
    </xf>
    <xf numFmtId="0" fontId="2" fillId="4" borderId="4" xfId="1596" applyFont="1" applyFill="1" applyBorder="1" applyAlignment="1" applyProtection="1">
      <alignment horizontal="center" vertical="center" shrinkToFit="1"/>
    </xf>
    <xf numFmtId="49" fontId="10" fillId="0" borderId="4" xfId="0" applyNumberFormat="1" applyFont="1" applyFill="1" applyBorder="1" applyAlignment="1" applyProtection="1">
      <alignment horizontal="left" vertical="center" shrinkToFit="1"/>
    </xf>
    <xf numFmtId="49" fontId="5" fillId="0" borderId="4" xfId="0" applyNumberFormat="1" applyFont="1" applyFill="1" applyBorder="1" applyAlignment="1" applyProtection="1">
      <alignment horizontal="left" vertical="center" wrapText="1"/>
    </xf>
    <xf numFmtId="49" fontId="11" fillId="0" borderId="4" xfId="0" applyNumberFormat="1" applyFont="1" applyFill="1" applyBorder="1" applyAlignment="1">
      <alignment horizontal="left" vertical="center" wrapText="1"/>
    </xf>
    <xf numFmtId="300" fontId="5" fillId="0" borderId="4" xfId="0" applyNumberFormat="1" applyFont="1" applyFill="1" applyBorder="1" applyAlignment="1">
      <alignment horizontal="center" vertical="center" wrapText="1"/>
    </xf>
    <xf numFmtId="43" fontId="5" fillId="0" borderId="4" xfId="0" applyNumberFormat="1" applyFont="1" applyFill="1" applyBorder="1" applyAlignment="1">
      <alignment horizontal="right" vertical="center" wrapText="1"/>
    </xf>
    <xf numFmtId="300" fontId="2" fillId="0" borderId="0" xfId="0" applyNumberFormat="1" applyFont="1" applyAlignment="1">
      <alignment vertical="center"/>
    </xf>
    <xf numFmtId="43" fontId="2" fillId="3" borderId="0" xfId="0" applyNumberFormat="1" applyFont="1" applyFill="1" applyAlignment="1">
      <alignment vertical="center"/>
    </xf>
    <xf numFmtId="294" fontId="9" fillId="0" borderId="4" xfId="1684" applyNumberFormat="1" applyFont="1" applyBorder="1">
      <alignment vertical="center"/>
    </xf>
    <xf numFmtId="2" fontId="2" fillId="0" borderId="4" xfId="1383" applyNumberFormat="1" applyFont="1" applyBorder="1" applyAlignment="1">
      <alignment horizontal="right" vertical="center"/>
    </xf>
    <xf numFmtId="294" fontId="9" fillId="0" borderId="4" xfId="0" applyNumberFormat="1" applyFont="1" applyFill="1" applyBorder="1" applyAlignment="1" applyProtection="1">
      <alignment vertical="center"/>
    </xf>
    <xf numFmtId="9" fontId="9" fillId="0" borderId="4" xfId="1685" applyFont="1" applyBorder="1" applyAlignment="1">
      <alignment vertical="center"/>
    </xf>
    <xf numFmtId="49" fontId="5" fillId="0" borderId="4" xfId="0" applyNumberFormat="1" applyFont="1" applyFill="1" applyBorder="1" applyAlignment="1" applyProtection="1">
      <alignment horizontal="left" vertical="center" shrinkToFit="1"/>
    </xf>
    <xf numFmtId="297" fontId="5" fillId="0" borderId="4" xfId="0" applyNumberFormat="1" applyFont="1" applyFill="1" applyBorder="1" applyAlignment="1" applyProtection="1">
      <alignment horizontal="center" vertical="center" wrapText="1"/>
    </xf>
    <xf numFmtId="294" fontId="2" fillId="0" borderId="1" xfId="0" applyNumberFormat="1" applyFont="1" applyBorder="1" applyAlignment="1">
      <alignment horizontal="center" vertical="center"/>
    </xf>
    <xf numFmtId="294" fontId="7" fillId="0" borderId="0" xfId="0" applyNumberFormat="1" applyFont="1"/>
    <xf numFmtId="294" fontId="0" fillId="0" borderId="0" xfId="0" applyNumberFormat="1"/>
    <xf numFmtId="294" fontId="4" fillId="0" borderId="1" xfId="0" applyNumberFormat="1" applyFont="1" applyBorder="1" applyAlignment="1">
      <alignment horizontal="right" vertical="center"/>
    </xf>
    <xf numFmtId="294" fontId="4" fillId="0" borderId="0" xfId="0" applyNumberFormat="1" applyFont="1" applyBorder="1" applyAlignment="1">
      <alignment horizontal="right" vertical="center"/>
    </xf>
    <xf numFmtId="294" fontId="2" fillId="0" borderId="9" xfId="0" applyNumberFormat="1" applyFont="1" applyBorder="1" applyAlignment="1">
      <alignment horizontal="left" vertical="center"/>
    </xf>
    <xf numFmtId="294" fontId="2" fillId="5" borderId="9" xfId="0" applyNumberFormat="1" applyFont="1" applyFill="1" applyBorder="1" applyAlignment="1" applyProtection="1">
      <alignment horizontal="right" vertical="center"/>
      <protection locked="0"/>
    </xf>
    <xf numFmtId="294" fontId="2" fillId="0" borderId="9" xfId="0" applyNumberFormat="1" applyFont="1" applyFill="1" applyBorder="1" applyAlignment="1" applyProtection="1">
      <alignment horizontal="right" vertical="center"/>
      <protection locked="0"/>
    </xf>
    <xf numFmtId="294" fontId="2" fillId="0" borderId="4" xfId="0" applyNumberFormat="1" applyFont="1" applyBorder="1" applyAlignment="1">
      <alignment horizontal="center" vertical="center" wrapText="1"/>
    </xf>
    <xf numFmtId="294" fontId="4" fillId="0" borderId="8" xfId="0" applyNumberFormat="1" applyFont="1" applyBorder="1" applyAlignment="1">
      <alignment horizontal="center" vertical="center" wrapText="1"/>
    </xf>
    <xf numFmtId="294" fontId="2" fillId="0" borderId="9" xfId="0" applyNumberFormat="1" applyFont="1" applyBorder="1" applyAlignment="1">
      <alignment horizontal="center" vertical="center" wrapText="1"/>
    </xf>
    <xf numFmtId="294" fontId="2" fillId="6" borderId="4" xfId="0" applyNumberFormat="1" applyFont="1" applyFill="1" applyBorder="1" applyAlignment="1">
      <alignment horizontal="center" vertical="center" wrapText="1"/>
    </xf>
    <xf numFmtId="0" fontId="2" fillId="0" borderId="4" xfId="0" applyNumberFormat="1" applyFont="1" applyBorder="1" applyAlignment="1">
      <alignment horizontal="center" vertical="center"/>
    </xf>
    <xf numFmtId="297" fontId="2" fillId="0" borderId="4" xfId="0" applyNumberFormat="1" applyFont="1" applyBorder="1" applyAlignment="1">
      <alignment horizontal="center" vertical="center" wrapText="1"/>
    </xf>
    <xf numFmtId="49" fontId="2" fillId="0" borderId="4" xfId="0" applyNumberFormat="1" applyFont="1" applyBorder="1" applyAlignment="1">
      <alignment horizontal="center" vertical="center"/>
    </xf>
    <xf numFmtId="49" fontId="2" fillId="0" borderId="4" xfId="0" applyNumberFormat="1" applyFont="1" applyBorder="1" applyAlignment="1">
      <alignment horizontal="center" vertical="center" wrapText="1"/>
    </xf>
    <xf numFmtId="297" fontId="2" fillId="0" borderId="4" xfId="0" applyNumberFormat="1" applyFont="1" applyBorder="1" applyAlignment="1">
      <alignment horizontal="center" vertical="center"/>
    </xf>
    <xf numFmtId="295" fontId="2" fillId="0" borderId="4" xfId="0" applyNumberFormat="1" applyFont="1" applyBorder="1" applyAlignment="1">
      <alignment horizontal="center" vertical="center" shrinkToFit="1"/>
    </xf>
    <xf numFmtId="49" fontId="4" fillId="0" borderId="4" xfId="0" applyNumberFormat="1" applyFont="1" applyBorder="1" applyAlignment="1">
      <alignment horizontal="center" vertical="center" wrapText="1"/>
    </xf>
    <xf numFmtId="176" fontId="2" fillId="0" borderId="4" xfId="0" applyNumberFormat="1" applyFont="1" applyBorder="1" applyAlignment="1">
      <alignment horizontal="center" vertical="center" shrinkToFit="1"/>
    </xf>
    <xf numFmtId="176" fontId="2" fillId="6" borderId="4" xfId="0" applyNumberFormat="1" applyFont="1" applyFill="1" applyBorder="1" applyAlignment="1">
      <alignment horizontal="center" vertical="center" shrinkToFit="1"/>
    </xf>
    <xf numFmtId="10" fontId="2" fillId="0" borderId="4" xfId="0" applyNumberFormat="1" applyFont="1" applyBorder="1" applyAlignment="1">
      <alignment horizontal="center" vertical="center" shrinkToFit="1"/>
    </xf>
    <xf numFmtId="0" fontId="5" fillId="0" borderId="7" xfId="0" applyNumberFormat="1" applyFont="1" applyFill="1" applyBorder="1" applyAlignment="1" applyProtection="1">
      <alignment horizontal="center" vertical="center" wrapText="1"/>
    </xf>
    <xf numFmtId="297" fontId="5" fillId="0" borderId="7" xfId="0" applyNumberFormat="1" applyFont="1" applyFill="1" applyBorder="1" applyAlignment="1">
      <alignment horizontal="center" vertical="center" wrapText="1"/>
    </xf>
    <xf numFmtId="49" fontId="5" fillId="0" borderId="7" xfId="0" applyNumberFormat="1" applyFont="1" applyFill="1" applyBorder="1" applyAlignment="1">
      <alignment horizontal="left" vertical="center" wrapText="1"/>
    </xf>
    <xf numFmtId="295" fontId="5" fillId="0" borderId="7" xfId="0" applyNumberFormat="1" applyFont="1" applyFill="1" applyBorder="1" applyAlignment="1">
      <alignment horizontal="center" vertical="center" wrapText="1"/>
    </xf>
    <xf numFmtId="40" fontId="5" fillId="0" borderId="7" xfId="0" applyNumberFormat="1" applyFont="1" applyFill="1" applyBorder="1" applyAlignment="1">
      <alignment horizontal="left" vertical="center" wrapText="1"/>
    </xf>
    <xf numFmtId="40" fontId="5" fillId="0" borderId="4" xfId="0" applyNumberFormat="1" applyFont="1" applyFill="1" applyBorder="1" applyAlignment="1">
      <alignment horizontal="left" vertical="center" wrapText="1"/>
    </xf>
    <xf numFmtId="294" fontId="2" fillId="6" borderId="2" xfId="0" applyNumberFormat="1" applyFont="1" applyFill="1" applyBorder="1" applyAlignment="1">
      <alignment horizontal="center" vertical="center" wrapText="1"/>
    </xf>
    <xf numFmtId="0" fontId="2" fillId="0" borderId="2" xfId="0" applyNumberFormat="1" applyFont="1" applyBorder="1" applyAlignment="1">
      <alignment horizontal="center" vertical="center"/>
    </xf>
    <xf numFmtId="49" fontId="2" fillId="0" borderId="2" xfId="0" applyNumberFormat="1" applyFont="1" applyBorder="1" applyAlignment="1">
      <alignment horizontal="center" vertical="center"/>
    </xf>
    <xf numFmtId="297" fontId="2" fillId="0" borderId="2" xfId="0" applyNumberFormat="1" applyFont="1" applyBorder="1" applyAlignment="1">
      <alignment horizontal="center" vertical="center"/>
    </xf>
    <xf numFmtId="295" fontId="2" fillId="0" borderId="2" xfId="0" applyNumberFormat="1" applyFont="1" applyBorder="1" applyAlignment="1">
      <alignment horizontal="center" vertical="center" shrinkToFit="1"/>
    </xf>
    <xf numFmtId="295" fontId="4" fillId="0" borderId="3" xfId="0" applyNumberFormat="1" applyFont="1" applyBorder="1" applyAlignment="1">
      <alignment horizontal="center" vertical="center" shrinkToFit="1"/>
    </xf>
    <xf numFmtId="176" fontId="2" fillId="0" borderId="3" xfId="0" applyNumberFormat="1" applyFont="1" applyBorder="1" applyAlignment="1">
      <alignment horizontal="center" vertical="center" shrinkToFit="1"/>
    </xf>
    <xf numFmtId="176" fontId="2" fillId="0" borderId="2" xfId="0" applyNumberFormat="1" applyFont="1" applyBorder="1" applyAlignment="1">
      <alignment horizontal="center" vertical="center" shrinkToFit="1"/>
    </xf>
    <xf numFmtId="176" fontId="2" fillId="6" borderId="10" xfId="0" applyNumberFormat="1" applyFont="1" applyFill="1" applyBorder="1" applyAlignment="1">
      <alignment horizontal="center" vertical="center" shrinkToFit="1"/>
    </xf>
    <xf numFmtId="10" fontId="2" fillId="0" borderId="2" xfId="0" applyNumberFormat="1" applyFont="1" applyBorder="1" applyAlignment="1">
      <alignment horizontal="center" vertical="center" shrinkToFit="1"/>
    </xf>
    <xf numFmtId="49" fontId="5" fillId="0" borderId="4" xfId="0" applyNumberFormat="1" applyFont="1" applyFill="1" applyBorder="1" applyAlignment="1">
      <alignment horizontal="center" vertical="center" wrapText="1"/>
    </xf>
    <xf numFmtId="0" fontId="12" fillId="0" borderId="4" xfId="0" applyNumberFormat="1" applyFont="1" applyFill="1" applyBorder="1" applyAlignment="1">
      <alignment horizontal="center" vertical="center" wrapText="1"/>
    </xf>
    <xf numFmtId="0" fontId="2" fillId="5" borderId="0" xfId="1522" applyFont="1" applyFill="1" applyAlignment="1">
      <alignment vertical="center"/>
    </xf>
    <xf numFmtId="0" fontId="0" fillId="5" borderId="0" xfId="1522" applyFill="1"/>
    <xf numFmtId="0" fontId="0" fillId="5" borderId="0" xfId="1522" applyFill="1" applyAlignment="1">
      <alignment horizontal="center"/>
    </xf>
    <xf numFmtId="294" fontId="0" fillId="5" borderId="0" xfId="1522" applyNumberFormat="1" applyFill="1"/>
    <xf numFmtId="0" fontId="13" fillId="5" borderId="0" xfId="1522" applyFont="1" applyFill="1" applyAlignment="1">
      <alignment horizontal="center"/>
    </xf>
    <xf numFmtId="0" fontId="2" fillId="5" borderId="0" xfId="1522" applyFont="1" applyFill="1" applyAlignment="1">
      <alignment horizontal="center" vertical="center"/>
    </xf>
    <xf numFmtId="0" fontId="2" fillId="5" borderId="0" xfId="1267" applyFont="1" applyFill="1" applyAlignment="1" applyProtection="1">
      <alignment horizontal="right" vertical="center"/>
    </xf>
    <xf numFmtId="0" fontId="2" fillId="5" borderId="0" xfId="1267" applyFont="1" applyFill="1">
      <protection locked="0"/>
    </xf>
    <xf numFmtId="0" fontId="2" fillId="5" borderId="0" xfId="1522" applyFont="1" applyFill="1" applyAlignment="1">
      <alignment horizontal="right" vertical="center"/>
    </xf>
    <xf numFmtId="0" fontId="2" fillId="5" borderId="4" xfId="1522" applyFont="1" applyFill="1" applyBorder="1" applyAlignment="1">
      <alignment horizontal="center" vertical="center"/>
    </xf>
    <xf numFmtId="0" fontId="4" fillId="5" borderId="4" xfId="1522" applyFont="1" applyFill="1" applyBorder="1" applyAlignment="1">
      <alignment horizontal="center" vertical="center"/>
    </xf>
    <xf numFmtId="0" fontId="2" fillId="5" borderId="4" xfId="1616" applyFont="1" applyFill="1" applyBorder="1" applyAlignment="1">
      <alignment horizontal="center" vertical="center"/>
    </xf>
    <xf numFmtId="0" fontId="2" fillId="5" borderId="4" xfId="1616" applyFont="1" applyFill="1" applyBorder="1" applyAlignment="1">
      <alignment horizontal="left" vertical="center"/>
    </xf>
    <xf numFmtId="0" fontId="2" fillId="5" borderId="4" xfId="1522" applyFont="1" applyFill="1" applyBorder="1" applyAlignment="1">
      <alignment horizontal="left" vertical="center" shrinkToFit="1"/>
    </xf>
    <xf numFmtId="301" fontId="2" fillId="5" borderId="4" xfId="1616" applyNumberFormat="1" applyFont="1" applyFill="1" applyBorder="1" applyAlignment="1">
      <alignment horizontal="center" vertical="center"/>
    </xf>
    <xf numFmtId="0" fontId="2" fillId="5" borderId="4" xfId="1522" applyFont="1" applyFill="1" applyBorder="1" applyAlignment="1">
      <alignment vertical="center"/>
    </xf>
    <xf numFmtId="0" fontId="2" fillId="5" borderId="0" xfId="1522" applyFont="1" applyFill="1"/>
    <xf numFmtId="0" fontId="6" fillId="5" borderId="0" xfId="1522" applyFont="1" applyFill="1" applyAlignment="1">
      <alignment horizontal="center" vertical="center"/>
    </xf>
    <xf numFmtId="0" fontId="6" fillId="5" borderId="0" xfId="1616" applyFont="1" applyFill="1" applyAlignment="1">
      <alignment horizontal="center" vertical="center"/>
    </xf>
    <xf numFmtId="294" fontId="2" fillId="5" borderId="0" xfId="1671" applyNumberFormat="1" applyFont="1" applyFill="1" applyBorder="1" applyAlignment="1">
      <alignment vertical="center"/>
    </xf>
    <xf numFmtId="0" fontId="2" fillId="5" borderId="0" xfId="1522" applyFont="1" applyFill="1" applyAlignment="1">
      <alignment horizontal="center"/>
    </xf>
    <xf numFmtId="294" fontId="2" fillId="5" borderId="0" xfId="1522" applyNumberFormat="1" applyFont="1" applyFill="1"/>
    <xf numFmtId="294" fontId="2" fillId="0" borderId="4" xfId="0" applyNumberFormat="1" applyFont="1" applyFill="1" applyBorder="1" applyAlignment="1">
      <alignment horizontal="center" vertical="center"/>
    </xf>
    <xf numFmtId="294" fontId="2" fillId="0" borderId="2" xfId="0" applyNumberFormat="1" applyFont="1" applyFill="1" applyBorder="1" applyAlignment="1">
      <alignment horizontal="center" vertical="center"/>
    </xf>
    <xf numFmtId="294" fontId="2" fillId="0" borderId="4" xfId="0" applyNumberFormat="1" applyFont="1" applyFill="1" applyBorder="1" applyAlignment="1">
      <alignment horizontal="center" vertical="center" wrapText="1"/>
    </xf>
    <xf numFmtId="294" fontId="4" fillId="0" borderId="4" xfId="0" applyNumberFormat="1" applyFont="1" applyBorder="1" applyAlignment="1">
      <alignment horizontal="center" vertical="center" wrapText="1"/>
    </xf>
    <xf numFmtId="49" fontId="2" fillId="0" borderId="2" xfId="0" applyNumberFormat="1" applyFont="1" applyFill="1" applyBorder="1" applyAlignment="1">
      <alignment horizontal="center" vertical="center"/>
    </xf>
    <xf numFmtId="0" fontId="2" fillId="0" borderId="10" xfId="0" applyNumberFormat="1" applyFont="1" applyFill="1" applyBorder="1" applyAlignment="1">
      <alignment horizontal="center" vertical="center"/>
    </xf>
    <xf numFmtId="297" fontId="2" fillId="0" borderId="10" xfId="0" applyNumberFormat="1" applyFont="1" applyFill="1" applyBorder="1" applyAlignment="1">
      <alignment horizontal="center" vertical="center"/>
    </xf>
    <xf numFmtId="297" fontId="2" fillId="0" borderId="10" xfId="0" applyNumberFormat="1" applyFont="1" applyBorder="1" applyAlignment="1">
      <alignment horizontal="center" vertical="center" wrapText="1"/>
    </xf>
    <xf numFmtId="10" fontId="2" fillId="0" borderId="10" xfId="0" applyNumberFormat="1" applyFont="1" applyBorder="1" applyAlignment="1">
      <alignment horizontal="center" vertical="center" shrinkToFit="1"/>
    </xf>
    <xf numFmtId="10" fontId="4" fillId="0" borderId="10" xfId="0" applyNumberFormat="1" applyFont="1" applyBorder="1" applyAlignment="1">
      <alignment horizontal="center" vertical="center" shrinkToFit="1"/>
    </xf>
    <xf numFmtId="0" fontId="2" fillId="0" borderId="10" xfId="0" applyNumberFormat="1" applyFont="1" applyBorder="1" applyAlignment="1">
      <alignment horizontal="center" vertical="center"/>
    </xf>
    <xf numFmtId="49" fontId="2" fillId="0" borderId="10" xfId="0" applyNumberFormat="1" applyFont="1" applyBorder="1" applyAlignment="1">
      <alignment horizontal="left" vertical="center"/>
    </xf>
    <xf numFmtId="49" fontId="2" fillId="0" borderId="10" xfId="0" applyNumberFormat="1" applyFont="1" applyFill="1" applyBorder="1" applyAlignment="1">
      <alignment horizontal="left" vertical="center" wrapText="1"/>
    </xf>
    <xf numFmtId="0" fontId="2" fillId="0" borderId="10" xfId="0" applyNumberFormat="1" applyFont="1" applyFill="1" applyBorder="1" applyAlignment="1">
      <alignment horizontal="center" vertical="center" wrapText="1"/>
    </xf>
    <xf numFmtId="295" fontId="2" fillId="0" borderId="10" xfId="0" applyNumberFormat="1" applyFont="1" applyFill="1" applyBorder="1" applyAlignment="1">
      <alignment horizontal="center" vertical="center" shrinkToFit="1"/>
    </xf>
    <xf numFmtId="49" fontId="2" fillId="0" borderId="10" xfId="0" applyNumberFormat="1" applyFont="1" applyFill="1" applyBorder="1" applyAlignment="1">
      <alignment horizontal="left" vertical="center"/>
    </xf>
    <xf numFmtId="10" fontId="2" fillId="0" borderId="10" xfId="0" applyNumberFormat="1" applyFont="1" applyFill="1" applyBorder="1" applyAlignment="1">
      <alignment horizontal="right" vertical="center" shrinkToFit="1"/>
    </xf>
    <xf numFmtId="294" fontId="2" fillId="0" borderId="7" xfId="0" applyNumberFormat="1" applyFont="1" applyFill="1" applyBorder="1" applyAlignment="1">
      <alignment horizontal="center" vertical="center" wrapText="1"/>
    </xf>
    <xf numFmtId="176" fontId="2" fillId="0" borderId="10" xfId="0" applyNumberFormat="1" applyFont="1" applyBorder="1" applyAlignment="1">
      <alignment horizontal="right" vertical="center" shrinkToFit="1"/>
    </xf>
    <xf numFmtId="176" fontId="2" fillId="6" borderId="10" xfId="0" applyNumberFormat="1" applyFont="1" applyFill="1" applyBorder="1" applyAlignment="1">
      <alignment horizontal="right" vertical="center" shrinkToFit="1"/>
    </xf>
    <xf numFmtId="10" fontId="2" fillId="0" borderId="10" xfId="0" applyNumberFormat="1" applyFont="1" applyBorder="1" applyAlignment="1">
      <alignment horizontal="right" vertical="center" shrinkToFit="1"/>
    </xf>
    <xf numFmtId="302" fontId="5" fillId="0" borderId="4" xfId="0" applyNumberFormat="1" applyFont="1" applyFill="1" applyBorder="1" applyAlignment="1">
      <alignment horizontal="center" vertical="center" wrapText="1"/>
    </xf>
    <xf numFmtId="302" fontId="2" fillId="0" borderId="7" xfId="0" applyNumberFormat="1" applyFont="1" applyBorder="1" applyAlignment="1">
      <alignment horizontal="right" vertical="center"/>
    </xf>
    <xf numFmtId="294" fontId="2" fillId="0" borderId="4" xfId="0" applyNumberFormat="1" applyFont="1" applyBorder="1" applyAlignment="1">
      <alignment horizontal="left" vertical="center"/>
    </xf>
    <xf numFmtId="294" fontId="12" fillId="0" borderId="4" xfId="1318" applyNumberFormat="1" applyFont="1" applyBorder="1" applyAlignment="1" applyProtection="1">
      <alignment vertical="center"/>
    </xf>
    <xf numFmtId="294" fontId="5" fillId="0" borderId="4" xfId="1318" applyNumberFormat="1" applyFont="1" applyBorder="1" applyAlignment="1" applyProtection="1">
      <alignment vertical="center"/>
    </xf>
    <xf numFmtId="294" fontId="5" fillId="0" borderId="4" xfId="0" applyNumberFormat="1" applyFont="1" applyBorder="1" applyAlignment="1">
      <alignment vertical="center"/>
    </xf>
    <xf numFmtId="0" fontId="14" fillId="0" borderId="0" xfId="68" applyFont="1"/>
    <xf numFmtId="0" fontId="15" fillId="0" borderId="0" xfId="68" applyFont="1" applyAlignment="1">
      <alignment vertical="center"/>
    </xf>
    <xf numFmtId="0" fontId="16" fillId="0" borderId="0" xfId="68" applyFont="1" applyAlignment="1">
      <alignment horizontal="center" vertical="center"/>
    </xf>
    <xf numFmtId="0" fontId="2" fillId="0" borderId="0" xfId="0" applyFont="1" applyFill="1" applyAlignment="1">
      <alignment vertical="center"/>
    </xf>
    <xf numFmtId="0" fontId="16" fillId="0" borderId="0" xfId="68" applyFont="1" applyAlignment="1">
      <alignment vertical="center"/>
    </xf>
    <xf numFmtId="0" fontId="17" fillId="0" borderId="0" xfId="68" applyFont="1"/>
    <xf numFmtId="0" fontId="18" fillId="0" borderId="0" xfId="68" applyFont="1"/>
    <xf numFmtId="176" fontId="18" fillId="0" borderId="0" xfId="1667" applyFont="1" applyFill="1"/>
    <xf numFmtId="0" fontId="19" fillId="0" borderId="0" xfId="407" applyFont="1" applyFill="1" applyAlignment="1" applyProtection="1">
      <alignment horizontal="centerContinuous"/>
    </xf>
    <xf numFmtId="0" fontId="20" fillId="0" borderId="0" xfId="68" applyFont="1" applyAlignment="1">
      <alignment horizontal="centerContinuous"/>
    </xf>
    <xf numFmtId="0" fontId="14" fillId="0" borderId="0" xfId="68" applyFont="1" applyAlignment="1">
      <alignment horizontal="centerContinuous"/>
    </xf>
    <xf numFmtId="176" fontId="14" fillId="0" borderId="0" xfId="1667" applyFont="1" applyFill="1" applyBorder="1" applyAlignment="1">
      <alignment horizontal="centerContinuous"/>
    </xf>
    <xf numFmtId="0" fontId="21" fillId="0" borderId="0" xfId="68" applyFont="1" applyAlignment="1">
      <alignment horizontal="centerContinuous" vertical="center"/>
    </xf>
    <xf numFmtId="0" fontId="15" fillId="0" borderId="0" xfId="68" applyFont="1" applyAlignment="1">
      <alignment horizontal="centerContinuous" vertical="center"/>
    </xf>
    <xf numFmtId="176" fontId="15" fillId="0" borderId="0" xfId="1667" applyFont="1" applyFill="1" applyAlignment="1">
      <alignment horizontal="centerContinuous" vertical="center"/>
    </xf>
    <xf numFmtId="0" fontId="22" fillId="0" borderId="0" xfId="68" applyFont="1" applyAlignment="1">
      <alignment horizontal="left" vertical="center"/>
    </xf>
    <xf numFmtId="0" fontId="4" fillId="0" borderId="0" xfId="68" applyFont="1" applyAlignment="1">
      <alignment horizontal="left"/>
    </xf>
    <xf numFmtId="0" fontId="22" fillId="0" borderId="0" xfId="68" applyFont="1" applyAlignment="1">
      <alignment horizontal="left"/>
    </xf>
    <xf numFmtId="176" fontId="15" fillId="0" borderId="0" xfId="1667" applyFont="1" applyFill="1" applyAlignment="1">
      <alignment vertical="center"/>
    </xf>
    <xf numFmtId="0" fontId="22" fillId="0" borderId="0" xfId="68" applyFont="1" applyAlignment="1">
      <alignment horizontal="right" vertical="center"/>
    </xf>
    <xf numFmtId="0" fontId="4" fillId="0" borderId="4" xfId="1623" applyFont="1" applyBorder="1" applyAlignment="1">
      <alignment horizontal="center" vertical="center" wrapText="1"/>
    </xf>
    <xf numFmtId="0" fontId="4" fillId="0" borderId="2" xfId="1623" applyFont="1" applyBorder="1" applyAlignment="1">
      <alignment horizontal="center" vertical="center" wrapText="1"/>
    </xf>
    <xf numFmtId="0" fontId="4" fillId="0" borderId="4" xfId="1623" applyFont="1" applyBorder="1" applyAlignment="1">
      <alignment horizontal="center" vertical="center"/>
    </xf>
    <xf numFmtId="0" fontId="4" fillId="0" borderId="8" xfId="1623" applyFont="1" applyBorder="1" applyAlignment="1">
      <alignment horizontal="center" vertical="center"/>
    </xf>
    <xf numFmtId="0" fontId="4" fillId="0" borderId="9" xfId="1623" applyFont="1" applyBorder="1" applyAlignment="1">
      <alignment horizontal="center" vertical="center"/>
    </xf>
    <xf numFmtId="2" fontId="4" fillId="0" borderId="8" xfId="68" applyNumberFormat="1" applyFont="1" applyBorder="1" applyAlignment="1">
      <alignment horizontal="center" vertical="center"/>
    </xf>
    <xf numFmtId="2" fontId="4" fillId="0" borderId="9" xfId="68" applyNumberFormat="1" applyFont="1" applyBorder="1" applyAlignment="1">
      <alignment horizontal="center" vertical="center"/>
    </xf>
    <xf numFmtId="0" fontId="4" fillId="0" borderId="2" xfId="0" applyFont="1" applyFill="1" applyBorder="1" applyAlignment="1">
      <alignment horizontal="center" vertical="center" wrapText="1"/>
    </xf>
    <xf numFmtId="0" fontId="4" fillId="0" borderId="8" xfId="68" applyFont="1" applyBorder="1" applyAlignment="1">
      <alignment horizontal="center" vertical="center" wrapText="1"/>
    </xf>
    <xf numFmtId="0" fontId="4" fillId="0" borderId="11" xfId="68" applyFont="1" applyBorder="1" applyAlignment="1">
      <alignment horizontal="center" vertical="center" wrapText="1"/>
    </xf>
    <xf numFmtId="0" fontId="4" fillId="0" borderId="9" xfId="68" applyFont="1" applyBorder="1" applyAlignment="1">
      <alignment horizontal="center" vertical="center" wrapText="1"/>
    </xf>
    <xf numFmtId="0" fontId="4" fillId="0" borderId="2" xfId="68" applyFont="1" applyBorder="1" applyAlignment="1">
      <alignment horizontal="center" vertical="center" wrapText="1"/>
    </xf>
    <xf numFmtId="0" fontId="4" fillId="0" borderId="4" xfId="68" applyFont="1" applyBorder="1" applyAlignment="1">
      <alignment horizontal="center" vertical="center"/>
    </xf>
    <xf numFmtId="0" fontId="4" fillId="0" borderId="7" xfId="1623" applyFont="1" applyBorder="1" applyAlignment="1">
      <alignment horizontal="center" vertical="center" wrapText="1"/>
    </xf>
    <xf numFmtId="2" fontId="4" fillId="0" borderId="4" xfId="68" applyNumberFormat="1" applyFont="1" applyBorder="1" applyAlignment="1">
      <alignment horizontal="center" vertical="center"/>
    </xf>
    <xf numFmtId="0" fontId="4" fillId="0" borderId="7" xfId="0" applyFont="1" applyFill="1" applyBorder="1" applyAlignment="1">
      <alignment horizontal="center" vertical="center" wrapText="1"/>
    </xf>
    <xf numFmtId="0" fontId="4" fillId="0" borderId="4" xfId="68" applyFont="1" applyBorder="1" applyAlignment="1">
      <alignment horizontal="center" vertical="center" wrapText="1"/>
    </xf>
    <xf numFmtId="176" fontId="4" fillId="0" borderId="4" xfId="1667" applyFont="1" applyFill="1" applyBorder="1" applyAlignment="1">
      <alignment horizontal="center" vertical="center" wrapText="1"/>
    </xf>
    <xf numFmtId="0" fontId="4" fillId="0" borderId="7" xfId="68" applyFont="1" applyBorder="1" applyAlignment="1">
      <alignment horizontal="center" vertical="center" wrapText="1"/>
    </xf>
    <xf numFmtId="0" fontId="16" fillId="0" borderId="4" xfId="68" applyFont="1" applyBorder="1" applyAlignment="1">
      <alignment horizontal="center" vertical="center"/>
    </xf>
    <xf numFmtId="298" fontId="2" fillId="0" borderId="4" xfId="0" applyNumberFormat="1" applyFont="1" applyFill="1" applyBorder="1" applyAlignment="1" applyProtection="1">
      <alignment horizontal="center" vertical="center"/>
    </xf>
    <xf numFmtId="176" fontId="16" fillId="0" borderId="4" xfId="1" applyFont="1" applyFill="1" applyBorder="1" applyAlignment="1">
      <alignment horizontal="left" shrinkToFit="1"/>
    </xf>
    <xf numFmtId="176" fontId="16" fillId="0" borderId="4" xfId="1251" applyFont="1" applyFill="1" applyBorder="1" applyAlignment="1">
      <alignment horizontal="center"/>
    </xf>
    <xf numFmtId="0" fontId="2" fillId="0" borderId="4" xfId="0" applyFont="1" applyFill="1" applyBorder="1" applyAlignment="1">
      <alignment vertical="center"/>
    </xf>
    <xf numFmtId="0" fontId="2" fillId="0" borderId="4" xfId="0" applyFont="1" applyFill="1" applyBorder="1" applyAlignment="1">
      <alignment horizontal="center" vertical="center" wrapText="1"/>
    </xf>
    <xf numFmtId="0" fontId="4" fillId="0" borderId="4" xfId="0" applyFont="1" applyFill="1" applyBorder="1" applyAlignment="1">
      <alignment horizontal="left" vertical="center" shrinkToFit="1"/>
    </xf>
    <xf numFmtId="0" fontId="2" fillId="0" borderId="4" xfId="0" applyFont="1" applyFill="1" applyBorder="1" applyAlignment="1">
      <alignment horizontal="left" vertical="center" shrinkToFit="1"/>
    </xf>
    <xf numFmtId="0" fontId="2" fillId="0" borderId="4" xfId="0" applyFont="1" applyFill="1" applyBorder="1" applyAlignment="1">
      <alignment horizontal="center" vertical="center"/>
    </xf>
    <xf numFmtId="0" fontId="16" fillId="0" borderId="4" xfId="68" applyFont="1" applyBorder="1" applyAlignment="1">
      <alignment vertical="center"/>
    </xf>
    <xf numFmtId="4" fontId="16" fillId="0" borderId="4" xfId="68" applyNumberFormat="1" applyFont="1" applyBorder="1" applyAlignment="1">
      <alignment vertical="center"/>
    </xf>
    <xf numFmtId="0" fontId="16" fillId="0" borderId="0" xfId="68" applyFont="1"/>
    <xf numFmtId="0" fontId="4" fillId="0" borderId="0" xfId="68" applyFont="1" applyAlignment="1">
      <alignment horizontal="left" vertical="center"/>
    </xf>
    <xf numFmtId="176" fontId="17" fillId="0" borderId="0" xfId="1667" applyFont="1" applyFill="1"/>
    <xf numFmtId="0" fontId="2" fillId="0" borderId="10" xfId="0" applyNumberFormat="1" applyFont="1" applyBorder="1" applyAlignment="1">
      <alignment horizontal="center" vertical="center" wrapText="1"/>
    </xf>
    <xf numFmtId="49" fontId="4" fillId="0" borderId="10" xfId="0" applyNumberFormat="1" applyFont="1" applyBorder="1" applyAlignment="1">
      <alignment horizontal="left" vertical="center" wrapText="1"/>
    </xf>
    <xf numFmtId="49" fontId="2" fillId="0" borderId="10" xfId="0" applyNumberFormat="1" applyFont="1" applyBorder="1" applyAlignment="1">
      <alignment horizontal="left" vertical="center" wrapText="1"/>
    </xf>
    <xf numFmtId="295" fontId="2" fillId="0" borderId="10" xfId="0" applyNumberFormat="1" applyFont="1" applyBorder="1" applyAlignment="1">
      <alignment horizontal="center" vertical="center" shrinkToFit="1"/>
    </xf>
    <xf numFmtId="295" fontId="4" fillId="0" borderId="10" xfId="0" applyNumberFormat="1" applyFont="1" applyFill="1" applyBorder="1" applyAlignment="1">
      <alignment horizontal="center" vertical="center" shrinkToFit="1"/>
    </xf>
    <xf numFmtId="294" fontId="2" fillId="0" borderId="7" xfId="0" applyNumberFormat="1" applyFont="1" applyBorder="1" applyAlignment="1">
      <alignment horizontal="center" vertical="center" wrapText="1"/>
    </xf>
    <xf numFmtId="294" fontId="2" fillId="0" borderId="7" xfId="0" applyNumberFormat="1" applyFont="1" applyBorder="1" applyAlignment="1">
      <alignment horizontal="left" vertical="center"/>
    </xf>
    <xf numFmtId="294" fontId="2" fillId="0" borderId="0" xfId="0" applyNumberFormat="1" applyFont="1" applyFill="1" applyBorder="1" applyAlignment="1" applyProtection="1">
      <alignment vertical="center" shrinkToFit="1"/>
    </xf>
    <xf numFmtId="294" fontId="2" fillId="0" borderId="0" xfId="0" applyNumberFormat="1" applyFont="1" applyAlignment="1">
      <alignment vertical="center" shrinkToFit="1"/>
    </xf>
    <xf numFmtId="294" fontId="4" fillId="0" borderId="4" xfId="0" applyNumberFormat="1" applyFont="1" applyFill="1" applyBorder="1" applyAlignment="1">
      <alignment horizontal="center" vertical="center" wrapText="1"/>
    </xf>
    <xf numFmtId="0" fontId="2" fillId="0" borderId="2" xfId="0" applyNumberFormat="1" applyFont="1" applyFill="1" applyBorder="1" applyAlignment="1">
      <alignment horizontal="center" vertical="center"/>
    </xf>
    <xf numFmtId="297" fontId="2" fillId="0" borderId="2" xfId="0" applyNumberFormat="1" applyFont="1" applyFill="1" applyBorder="1" applyAlignment="1">
      <alignment horizontal="center" vertical="center"/>
    </xf>
    <xf numFmtId="49" fontId="2" fillId="0" borderId="10" xfId="0" applyNumberFormat="1" applyFont="1" applyFill="1" applyBorder="1" applyAlignment="1">
      <alignment horizontal="center" vertical="center" wrapText="1"/>
    </xf>
    <xf numFmtId="0" fontId="5" fillId="0" borderId="4" xfId="0" applyNumberFormat="1" applyFont="1" applyFill="1" applyBorder="1" applyAlignment="1" applyProtection="1">
      <alignment horizontal="center" vertical="center" shrinkToFit="1"/>
    </xf>
    <xf numFmtId="303" fontId="5" fillId="0" borderId="4" xfId="0" applyNumberFormat="1" applyFont="1" applyFill="1" applyBorder="1" applyAlignment="1" applyProtection="1">
      <alignment horizontal="center" vertical="center" shrinkToFit="1"/>
    </xf>
    <xf numFmtId="49" fontId="10" fillId="0" borderId="4" xfId="0" applyNumberFormat="1" applyFont="1" applyFill="1" applyBorder="1" applyAlignment="1" applyProtection="1">
      <alignment horizontal="center" vertical="center" shrinkToFit="1"/>
    </xf>
    <xf numFmtId="304" fontId="5" fillId="0" borderId="4" xfId="0" applyNumberFormat="1" applyFont="1" applyFill="1" applyBorder="1" applyAlignment="1" applyProtection="1">
      <alignment horizontal="center" vertical="center" shrinkToFit="1"/>
    </xf>
    <xf numFmtId="43" fontId="5" fillId="0" borderId="4" xfId="0" applyNumberFormat="1" applyFont="1" applyFill="1" applyBorder="1" applyAlignment="1" applyProtection="1">
      <alignment vertical="center" shrinkToFit="1"/>
    </xf>
    <xf numFmtId="43" fontId="5" fillId="0" borderId="4" xfId="0" applyNumberFormat="1" applyFont="1" applyFill="1" applyBorder="1" applyAlignment="1" applyProtection="1">
      <alignment horizontal="right" vertical="center" shrinkToFit="1"/>
    </xf>
    <xf numFmtId="0" fontId="5" fillId="0" borderId="4" xfId="0" applyNumberFormat="1" applyFont="1" applyFill="1" applyBorder="1" applyAlignment="1">
      <alignment horizontal="center" vertical="center" shrinkToFit="1"/>
    </xf>
    <xf numFmtId="49" fontId="5" fillId="0" borderId="4" xfId="0" applyNumberFormat="1" applyFont="1" applyFill="1" applyBorder="1" applyAlignment="1">
      <alignment horizontal="left" vertical="center" shrinkToFit="1"/>
    </xf>
    <xf numFmtId="49" fontId="5" fillId="0" borderId="4" xfId="0" applyNumberFormat="1" applyFont="1" applyFill="1" applyBorder="1" applyAlignment="1">
      <alignment horizontal="center" vertical="center" shrinkToFit="1"/>
    </xf>
    <xf numFmtId="296" fontId="5" fillId="0" borderId="4" xfId="0" applyNumberFormat="1" applyFont="1" applyFill="1" applyBorder="1" applyAlignment="1">
      <alignment horizontal="right" vertical="center" shrinkToFit="1"/>
    </xf>
    <xf numFmtId="43" fontId="5" fillId="0" borderId="4" xfId="0" applyNumberFormat="1" applyFont="1" applyFill="1" applyBorder="1" applyAlignment="1">
      <alignment horizontal="right" vertical="center" shrinkToFit="1"/>
    </xf>
    <xf numFmtId="294" fontId="2" fillId="0" borderId="0" xfId="0" applyNumberFormat="1" applyFont="1" applyBorder="1" applyAlignment="1">
      <alignment vertical="center"/>
    </xf>
    <xf numFmtId="294" fontId="4" fillId="0" borderId="8" xfId="0" applyNumberFormat="1" applyFont="1" applyFill="1" applyBorder="1" applyAlignment="1">
      <alignment horizontal="center" vertical="center" wrapText="1"/>
    </xf>
    <xf numFmtId="294" fontId="4" fillId="0" borderId="9" xfId="0" applyNumberFormat="1" applyFont="1" applyFill="1" applyBorder="1" applyAlignment="1">
      <alignment horizontal="center" vertical="center" wrapText="1"/>
    </xf>
    <xf numFmtId="295" fontId="2" fillId="0" borderId="2" xfId="0" applyNumberFormat="1" applyFont="1" applyFill="1" applyBorder="1" applyAlignment="1">
      <alignment horizontal="center" vertical="center" shrinkToFit="1"/>
    </xf>
    <xf numFmtId="297" fontId="2" fillId="0" borderId="10" xfId="0" applyNumberFormat="1" applyFont="1" applyFill="1" applyBorder="1" applyAlignment="1">
      <alignment horizontal="center" vertical="center" wrapText="1"/>
    </xf>
    <xf numFmtId="49" fontId="4" fillId="0" borderId="10" xfId="0" applyNumberFormat="1" applyFont="1" applyFill="1" applyBorder="1" applyAlignment="1">
      <alignment horizontal="center" vertical="center" wrapText="1"/>
    </xf>
    <xf numFmtId="49" fontId="4" fillId="0" borderId="12" xfId="0" applyNumberFormat="1" applyFont="1" applyFill="1" applyBorder="1" applyAlignment="1">
      <alignment horizontal="center" vertical="center" wrapText="1"/>
    </xf>
    <xf numFmtId="49" fontId="2" fillId="0" borderId="2" xfId="0" applyNumberFormat="1" applyFont="1" applyBorder="1" applyAlignment="1">
      <alignment horizontal="left" vertical="center"/>
    </xf>
    <xf numFmtId="294" fontId="2" fillId="0" borderId="7" xfId="0" applyNumberFormat="1" applyFont="1" applyFill="1" applyBorder="1" applyAlignment="1">
      <alignment horizontal="center" vertical="center"/>
    </xf>
    <xf numFmtId="294" fontId="4" fillId="6" borderId="2" xfId="0" applyNumberFormat="1" applyFont="1" applyFill="1" applyBorder="1" applyAlignment="1">
      <alignment horizontal="center" vertical="center" wrapText="1"/>
    </xf>
    <xf numFmtId="49" fontId="2" fillId="0" borderId="2" xfId="0" applyNumberFormat="1" applyFont="1" applyFill="1" applyBorder="1" applyAlignment="1">
      <alignment horizontal="left" vertical="center"/>
    </xf>
    <xf numFmtId="49" fontId="4" fillId="0" borderId="10" xfId="0" applyNumberFormat="1" applyFont="1" applyFill="1" applyBorder="1" applyAlignment="1">
      <alignment horizontal="left" vertical="center" wrapText="1"/>
    </xf>
    <xf numFmtId="176" fontId="2" fillId="0" borderId="10" xfId="0" applyNumberFormat="1" applyFont="1" applyFill="1" applyBorder="1" applyAlignment="1">
      <alignment horizontal="center" vertical="center" shrinkToFit="1"/>
    </xf>
    <xf numFmtId="176" fontId="5" fillId="0" borderId="4" xfId="0" applyNumberFormat="1" applyFont="1" applyFill="1" applyBorder="1" applyAlignment="1">
      <alignment horizontal="right" vertical="center" wrapText="1"/>
    </xf>
    <xf numFmtId="0" fontId="2" fillId="7" borderId="0" xfId="929" applyFont="1" applyFill="1" applyAlignment="1">
      <alignment vertical="center" wrapText="1"/>
    </xf>
    <xf numFmtId="0" fontId="2" fillId="7" borderId="0" xfId="929" applyFont="1" applyFill="1" applyAlignment="1">
      <alignment vertical="center"/>
    </xf>
    <xf numFmtId="0" fontId="2" fillId="0" borderId="0" xfId="929" applyFont="1" applyAlignment="1">
      <alignment vertical="center"/>
    </xf>
    <xf numFmtId="14" fontId="2" fillId="0" borderId="0" xfId="929" applyNumberFormat="1" applyFont="1" applyAlignment="1">
      <alignment vertical="center"/>
    </xf>
    <xf numFmtId="294" fontId="23" fillId="0" borderId="0" xfId="0" applyNumberFormat="1" applyFont="1" applyAlignment="1">
      <alignment horizontal="center" vertical="center" wrapText="1"/>
    </xf>
    <xf numFmtId="2" fontId="2" fillId="7" borderId="0" xfId="929" applyNumberFormat="1" applyFont="1" applyFill="1" applyAlignment="1">
      <alignment horizontal="center" vertical="center"/>
    </xf>
    <xf numFmtId="1" fontId="2" fillId="7" borderId="0" xfId="929" applyNumberFormat="1" applyFont="1" applyFill="1" applyAlignment="1">
      <alignment horizontal="left" vertical="center"/>
    </xf>
    <xf numFmtId="1" fontId="2" fillId="0" borderId="0" xfId="929" applyNumberFormat="1" applyFont="1" applyAlignment="1">
      <alignment horizontal="left" vertical="center"/>
    </xf>
    <xf numFmtId="1" fontId="2" fillId="0" borderId="0" xfId="929" applyNumberFormat="1" applyFont="1" applyAlignment="1">
      <alignment horizontal="center" vertical="center"/>
    </xf>
    <xf numFmtId="49" fontId="2" fillId="0" borderId="0" xfId="929" applyNumberFormat="1" applyFont="1" applyAlignment="1">
      <alignment horizontal="center" vertical="center"/>
    </xf>
    <xf numFmtId="14" fontId="2" fillId="0" borderId="0" xfId="929" applyNumberFormat="1" applyFont="1" applyAlignment="1">
      <alignment horizontal="right" vertical="center"/>
    </xf>
    <xf numFmtId="305" fontId="2" fillId="7" borderId="0" xfId="929" applyNumberFormat="1" applyFont="1" applyFill="1" applyAlignment="1">
      <alignment horizontal="right" vertical="center"/>
    </xf>
    <xf numFmtId="1" fontId="2" fillId="7" borderId="0" xfId="1672" applyNumberFormat="1" applyFont="1" applyFill="1" applyBorder="1" applyAlignment="1">
      <alignment horizontal="right" vertical="center"/>
    </xf>
    <xf numFmtId="1" fontId="2" fillId="7" borderId="0" xfId="929" applyNumberFormat="1" applyFont="1" applyFill="1" applyAlignment="1">
      <alignment horizontal="center" vertical="center"/>
    </xf>
    <xf numFmtId="1" fontId="2" fillId="7" borderId="0" xfId="929" applyNumberFormat="1" applyFont="1" applyFill="1" applyAlignment="1">
      <alignment vertical="center"/>
    </xf>
    <xf numFmtId="0" fontId="2" fillId="7" borderId="4" xfId="1626" applyFont="1" applyFill="1" applyBorder="1" applyAlignment="1">
      <alignment horizontal="center" vertical="center" wrapText="1"/>
    </xf>
    <xf numFmtId="0" fontId="2" fillId="0" borderId="4" xfId="1626" applyFont="1" applyBorder="1" applyAlignment="1">
      <alignment horizontal="center" vertical="center" wrapText="1"/>
    </xf>
    <xf numFmtId="14" fontId="4" fillId="0" borderId="2" xfId="1626" applyNumberFormat="1" applyFont="1" applyBorder="1" applyAlignment="1">
      <alignment horizontal="center" vertical="center" wrapText="1"/>
    </xf>
    <xf numFmtId="0" fontId="4" fillId="0" borderId="8" xfId="1626" applyFont="1" applyBorder="1" applyAlignment="1">
      <alignment horizontal="center" vertical="center" wrapText="1"/>
    </xf>
    <xf numFmtId="0" fontId="2" fillId="0" borderId="9" xfId="1626" applyFont="1" applyBorder="1" applyAlignment="1">
      <alignment horizontal="center" vertical="center" wrapText="1"/>
    </xf>
    <xf numFmtId="2" fontId="4" fillId="7" borderId="4" xfId="929" applyNumberFormat="1" applyFont="1" applyFill="1" applyBorder="1" applyAlignment="1">
      <alignment horizontal="center" vertical="center" wrapText="1"/>
    </xf>
    <xf numFmtId="2" fontId="2" fillId="7" borderId="4" xfId="929" applyNumberFormat="1" applyFont="1" applyFill="1" applyBorder="1" applyAlignment="1">
      <alignment horizontal="center" vertical="center" wrapText="1"/>
    </xf>
    <xf numFmtId="2" fontId="4" fillId="2" borderId="2" xfId="929" applyNumberFormat="1" applyFont="1" applyFill="1" applyBorder="1" applyAlignment="1">
      <alignment horizontal="center" vertical="center" wrapText="1"/>
    </xf>
    <xf numFmtId="1" fontId="2" fillId="7" borderId="4" xfId="1672" applyNumberFormat="1" applyFont="1" applyFill="1" applyBorder="1" applyAlignment="1">
      <alignment horizontal="center" vertical="center" wrapText="1"/>
    </xf>
    <xf numFmtId="0" fontId="2" fillId="7" borderId="4" xfId="1672" applyNumberFormat="1" applyFont="1" applyFill="1" applyBorder="1" applyAlignment="1">
      <alignment horizontal="center" vertical="center" wrapText="1"/>
    </xf>
    <xf numFmtId="0" fontId="2" fillId="7" borderId="2" xfId="1626" applyFont="1" applyFill="1" applyBorder="1" applyAlignment="1">
      <alignment horizontal="center" vertical="center" wrapText="1"/>
    </xf>
    <xf numFmtId="49" fontId="2" fillId="7" borderId="2" xfId="1626" applyNumberFormat="1" applyFont="1" applyFill="1" applyBorder="1" applyAlignment="1">
      <alignment horizontal="center" vertical="center" wrapText="1"/>
    </xf>
    <xf numFmtId="0" fontId="2" fillId="0" borderId="2" xfId="1626" applyFont="1" applyBorder="1" applyAlignment="1">
      <alignment horizontal="center" vertical="center" wrapText="1"/>
    </xf>
    <xf numFmtId="49" fontId="2" fillId="0" borderId="2" xfId="1626" applyNumberFormat="1" applyFont="1" applyBorder="1" applyAlignment="1">
      <alignment horizontal="center" vertical="center" wrapText="1"/>
    </xf>
    <xf numFmtId="297" fontId="2" fillId="0" borderId="2" xfId="1626" applyNumberFormat="1" applyFont="1" applyBorder="1" applyAlignment="1">
      <alignment horizontal="center" vertical="center" wrapText="1"/>
    </xf>
    <xf numFmtId="14" fontId="2" fillId="0" borderId="7" xfId="1626" applyNumberFormat="1" applyFont="1" applyBorder="1" applyAlignment="1">
      <alignment horizontal="center" vertical="center" wrapText="1"/>
    </xf>
    <xf numFmtId="297" fontId="2" fillId="7" borderId="2" xfId="1626" applyNumberFormat="1" applyFont="1" applyFill="1" applyBorder="1" applyAlignment="1">
      <alignment horizontal="center" vertical="center" wrapText="1"/>
    </xf>
    <xf numFmtId="297" fontId="4" fillId="0" borderId="2" xfId="1626" applyNumberFormat="1" applyFont="1" applyBorder="1" applyAlignment="1">
      <alignment horizontal="center" vertical="center" wrapText="1"/>
    </xf>
    <xf numFmtId="176" fontId="2" fillId="7" borderId="2" xfId="929" applyNumberFormat="1" applyFont="1" applyFill="1" applyBorder="1" applyAlignment="1">
      <alignment horizontal="center" vertical="center" shrinkToFit="1"/>
    </xf>
    <xf numFmtId="176" fontId="4" fillId="2" borderId="10" xfId="929" applyNumberFormat="1" applyFont="1" applyFill="1" applyBorder="1" applyAlignment="1">
      <alignment horizontal="center" vertical="center" shrinkToFit="1"/>
    </xf>
    <xf numFmtId="176" fontId="2" fillId="7" borderId="2" xfId="1672" applyNumberFormat="1" applyFont="1" applyFill="1" applyBorder="1" applyAlignment="1">
      <alignment horizontal="center" vertical="center" shrinkToFit="1"/>
    </xf>
    <xf numFmtId="10" fontId="2" fillId="7" borderId="2" xfId="929" applyNumberFormat="1" applyFont="1" applyFill="1" applyBorder="1" applyAlignment="1">
      <alignment horizontal="center" vertical="center" shrinkToFit="1"/>
    </xf>
    <xf numFmtId="10" fontId="2" fillId="7" borderId="2" xfId="1672" applyNumberFormat="1" applyFont="1" applyFill="1" applyBorder="1" applyAlignment="1">
      <alignment horizontal="center" vertical="center" shrinkToFit="1"/>
    </xf>
    <xf numFmtId="49" fontId="2" fillId="7" borderId="2" xfId="1672" applyNumberFormat="1" applyFont="1" applyFill="1" applyBorder="1" applyAlignment="1">
      <alignment horizontal="center" vertical="center" wrapText="1"/>
    </xf>
    <xf numFmtId="0" fontId="5" fillId="0" borderId="4" xfId="929" applyFont="1" applyBorder="1" applyAlignment="1">
      <alignment horizontal="center" vertical="center" wrapText="1"/>
    </xf>
    <xf numFmtId="49" fontId="5" fillId="0" borderId="4" xfId="929" applyNumberFormat="1" applyFont="1" applyBorder="1" applyAlignment="1">
      <alignment horizontal="left" vertical="center" wrapText="1"/>
    </xf>
    <xf numFmtId="297" fontId="5" fillId="0" borderId="4" xfId="929" applyNumberFormat="1" applyFont="1" applyBorder="1" applyAlignment="1">
      <alignment horizontal="center" vertical="center" wrapText="1"/>
    </xf>
    <xf numFmtId="295" fontId="5" fillId="0" borderId="4" xfId="929" applyNumberFormat="1" applyFont="1" applyBorder="1" applyAlignment="1">
      <alignment horizontal="center" vertical="center" wrapText="1"/>
    </xf>
    <xf numFmtId="49" fontId="5" fillId="0" borderId="4" xfId="1672" applyNumberFormat="1" applyFont="1" applyFill="1" applyBorder="1" applyAlignment="1">
      <alignment horizontal="left" vertical="center" wrapText="1"/>
    </xf>
    <xf numFmtId="0" fontId="2" fillId="7" borderId="7" xfId="929" applyFont="1" applyFill="1" applyBorder="1" applyAlignment="1">
      <alignment vertical="center" wrapText="1"/>
    </xf>
    <xf numFmtId="0" fontId="2" fillId="0" borderId="7" xfId="929" applyFont="1" applyBorder="1" applyAlignment="1">
      <alignment horizontal="centerContinuous" vertical="center" wrapText="1"/>
    </xf>
    <xf numFmtId="4" fontId="2" fillId="0" borderId="7" xfId="929" applyNumberFormat="1" applyFont="1" applyBorder="1" applyAlignment="1">
      <alignment vertical="center"/>
    </xf>
    <xf numFmtId="14" fontId="2" fillId="0" borderId="7" xfId="929" applyNumberFormat="1" applyFont="1" applyBorder="1" applyAlignment="1">
      <alignment vertical="center"/>
    </xf>
    <xf numFmtId="0" fontId="4" fillId="7" borderId="0" xfId="929" applyFont="1" applyFill="1" applyAlignment="1">
      <alignment vertical="center"/>
    </xf>
    <xf numFmtId="294" fontId="2" fillId="0" borderId="0" xfId="1595" applyNumberFormat="1" applyFont="1" applyAlignment="1">
      <alignment vertical="center"/>
    </xf>
    <xf numFmtId="294" fontId="2" fillId="0" borderId="9" xfId="0" applyNumberFormat="1" applyFont="1" applyFill="1" applyBorder="1" applyAlignment="1">
      <alignment horizontal="center" vertical="center" wrapText="1"/>
    </xf>
    <xf numFmtId="297" fontId="4" fillId="0" borderId="12" xfId="0" applyNumberFormat="1" applyFont="1" applyFill="1" applyBorder="1" applyAlignment="1">
      <alignment horizontal="center" vertical="center" wrapText="1"/>
    </xf>
    <xf numFmtId="294" fontId="4" fillId="0" borderId="4" xfId="0" applyNumberFormat="1" applyFont="1" applyFill="1" applyBorder="1" applyAlignment="1">
      <alignment horizontal="center" vertical="center"/>
    </xf>
    <xf numFmtId="49" fontId="2" fillId="0" borderId="10" xfId="0" applyNumberFormat="1" applyFont="1" applyBorder="1" applyAlignment="1">
      <alignment horizontal="center" vertical="center" wrapText="1"/>
    </xf>
    <xf numFmtId="294" fontId="1" fillId="0" borderId="0" xfId="0" applyNumberFormat="1" applyFont="1" applyAlignment="1">
      <alignment vertical="center" wrapText="1"/>
    </xf>
    <xf numFmtId="294" fontId="4" fillId="0" borderId="2" xfId="0" applyNumberFormat="1" applyFont="1" applyFill="1" applyBorder="1" applyAlignment="1">
      <alignment horizontal="center" vertical="center"/>
    </xf>
    <xf numFmtId="0" fontId="4" fillId="0" borderId="10" xfId="0" applyNumberFormat="1" applyFont="1" applyFill="1" applyBorder="1" applyAlignment="1">
      <alignment horizontal="center" vertical="center"/>
    </xf>
    <xf numFmtId="297" fontId="4" fillId="0" borderId="2" xfId="0" applyNumberFormat="1" applyFont="1" applyFill="1" applyBorder="1" applyAlignment="1">
      <alignment horizontal="center" vertical="center"/>
    </xf>
    <xf numFmtId="49" fontId="4" fillId="0" borderId="2" xfId="0" applyNumberFormat="1" applyFont="1" applyFill="1" applyBorder="1" applyAlignment="1">
      <alignment horizontal="center" vertical="center"/>
    </xf>
    <xf numFmtId="176" fontId="2" fillId="0" borderId="10" xfId="0" applyNumberFormat="1" applyFont="1" applyBorder="1" applyAlignment="1">
      <alignment horizontal="center" vertical="center" shrinkToFit="1"/>
    </xf>
    <xf numFmtId="294" fontId="2" fillId="0" borderId="0" xfId="0" applyNumberFormat="1" applyFont="1" applyFill="1" applyAlignment="1">
      <alignment vertical="center"/>
    </xf>
    <xf numFmtId="294" fontId="2" fillId="0" borderId="11" xfId="0" applyNumberFormat="1" applyFont="1" applyBorder="1" applyAlignment="1">
      <alignment horizontal="center" vertical="center"/>
    </xf>
    <xf numFmtId="294" fontId="2" fillId="0" borderId="2" xfId="1627" applyNumberFormat="1" applyFont="1" applyBorder="1" applyAlignment="1">
      <alignment horizontal="center" vertical="center" wrapText="1"/>
    </xf>
    <xf numFmtId="294" fontId="16" fillId="0" borderId="2" xfId="1627" applyNumberFormat="1" applyFont="1" applyBorder="1" applyAlignment="1">
      <alignment horizontal="center" vertical="center" wrapText="1"/>
    </xf>
    <xf numFmtId="294" fontId="2" fillId="0" borderId="13" xfId="0" applyNumberFormat="1" applyFont="1" applyBorder="1" applyAlignment="1">
      <alignment horizontal="center" vertical="center" wrapText="1"/>
    </xf>
    <xf numFmtId="49" fontId="2" fillId="0" borderId="10" xfId="1627" applyNumberFormat="1" applyFont="1" applyBorder="1" applyAlignment="1">
      <alignment horizontal="center" vertical="center" wrapText="1"/>
    </xf>
    <xf numFmtId="297" fontId="16" fillId="0" borderId="10" xfId="1627" applyNumberFormat="1" applyFont="1" applyBorder="1" applyAlignment="1">
      <alignment horizontal="center" vertical="center" wrapText="1"/>
    </xf>
    <xf numFmtId="176" fontId="2" fillId="0" borderId="14" xfId="0" applyNumberFormat="1" applyFont="1" applyBorder="1" applyAlignment="1">
      <alignment horizontal="center" vertical="center" shrinkToFit="1"/>
    </xf>
    <xf numFmtId="294" fontId="0" fillId="0" borderId="1" xfId="0" applyNumberFormat="1" applyBorder="1"/>
    <xf numFmtId="294" fontId="0" fillId="0" borderId="6" xfId="0" applyNumberFormat="1" applyBorder="1"/>
    <xf numFmtId="294" fontId="1" fillId="0" borderId="0" xfId="0" applyNumberFormat="1" applyFont="1" applyFill="1" applyAlignment="1" applyProtection="1">
      <alignment vertical="center"/>
    </xf>
    <xf numFmtId="0" fontId="2" fillId="0" borderId="2" xfId="0" applyNumberFormat="1" applyFont="1" applyFill="1" applyBorder="1" applyAlignment="1">
      <alignment horizontal="center" vertical="center" wrapText="1"/>
    </xf>
    <xf numFmtId="49" fontId="2" fillId="0" borderId="2" xfId="0" applyNumberFormat="1" applyFont="1" applyFill="1" applyBorder="1" applyAlignment="1">
      <alignment horizontal="center" vertical="center" wrapText="1"/>
    </xf>
    <xf numFmtId="176" fontId="4" fillId="0" borderId="3" xfId="0" applyNumberFormat="1" applyFont="1" applyBorder="1" applyAlignment="1">
      <alignment horizontal="center" vertical="center" shrinkToFit="1"/>
    </xf>
    <xf numFmtId="294" fontId="4" fillId="2" borderId="4" xfId="0" applyNumberFormat="1" applyFont="1" applyFill="1" applyBorder="1" applyAlignment="1">
      <alignment horizontal="center" vertical="center"/>
    </xf>
    <xf numFmtId="294" fontId="4" fillId="0" borderId="9" xfId="0" applyNumberFormat="1" applyFont="1" applyBorder="1" applyAlignment="1">
      <alignment horizontal="left" vertical="center"/>
    </xf>
    <xf numFmtId="297" fontId="5" fillId="0" borderId="4" xfId="0" applyNumberFormat="1" applyFont="1" applyFill="1" applyBorder="1" applyAlignment="1">
      <alignment horizontal="right" vertical="center" wrapText="1"/>
    </xf>
    <xf numFmtId="297" fontId="2" fillId="0" borderId="7" xfId="0" applyNumberFormat="1" applyFont="1" applyBorder="1" applyAlignment="1">
      <alignment horizontal="right" vertical="center"/>
    </xf>
    <xf numFmtId="294" fontId="2" fillId="2" borderId="2" xfId="0" applyNumberFormat="1" applyFont="1" applyFill="1" applyBorder="1" applyAlignment="1">
      <alignment horizontal="center" vertical="center" wrapText="1"/>
    </xf>
    <xf numFmtId="176" fontId="2" fillId="2" borderId="10" xfId="0" applyNumberFormat="1" applyFont="1" applyFill="1" applyBorder="1" applyAlignment="1">
      <alignment horizontal="right" vertical="center" shrinkToFit="1"/>
    </xf>
    <xf numFmtId="294" fontId="2" fillId="5" borderId="0" xfId="0" applyNumberFormat="1" applyFont="1" applyFill="1" applyBorder="1" applyAlignment="1">
      <alignment vertical="center"/>
    </xf>
    <xf numFmtId="294" fontId="1" fillId="5" borderId="0" xfId="0" applyNumberFormat="1" applyFont="1" applyFill="1" applyBorder="1" applyAlignment="1">
      <alignment vertical="center"/>
    </xf>
    <xf numFmtId="294" fontId="2" fillId="2" borderId="4" xfId="0" applyNumberFormat="1" applyFont="1" applyFill="1" applyBorder="1" applyAlignment="1">
      <alignment horizontal="center" vertical="center" wrapText="1"/>
    </xf>
    <xf numFmtId="294" fontId="2" fillId="0" borderId="0" xfId="0" applyNumberFormat="1" applyFont="1" applyBorder="1" applyAlignment="1">
      <alignment horizontal="center" vertical="center"/>
    </xf>
    <xf numFmtId="294" fontId="4" fillId="5" borderId="4" xfId="0" applyNumberFormat="1" applyFont="1" applyFill="1" applyBorder="1" applyAlignment="1">
      <alignment horizontal="center" vertical="center" wrapText="1"/>
    </xf>
    <xf numFmtId="294" fontId="2" fillId="5" borderId="4" xfId="0" applyNumberFormat="1" applyFont="1" applyFill="1" applyBorder="1" applyAlignment="1">
      <alignment horizontal="center" vertical="center" wrapText="1"/>
    </xf>
    <xf numFmtId="294" fontId="4" fillId="5" borderId="2" xfId="0" applyNumberFormat="1" applyFont="1" applyFill="1" applyBorder="1" applyAlignment="1">
      <alignment horizontal="center" vertical="center" wrapText="1"/>
    </xf>
    <xf numFmtId="10" fontId="2" fillId="0" borderId="2" xfId="0" applyNumberFormat="1" applyFont="1" applyBorder="1" applyAlignment="1">
      <alignment horizontal="right" vertical="center" shrinkToFit="1"/>
    </xf>
    <xf numFmtId="176" fontId="2" fillId="0" borderId="2" xfId="0" applyNumberFormat="1" applyFont="1" applyBorder="1" applyAlignment="1">
      <alignment horizontal="right" vertical="center" shrinkToFit="1"/>
    </xf>
    <xf numFmtId="176" fontId="2" fillId="2" borderId="2" xfId="0" applyNumberFormat="1" applyFont="1" applyFill="1" applyBorder="1" applyAlignment="1">
      <alignment horizontal="right" vertical="center" shrinkToFit="1"/>
    </xf>
    <xf numFmtId="176" fontId="2" fillId="5" borderId="4" xfId="0" applyNumberFormat="1" applyFont="1" applyFill="1" applyBorder="1" applyAlignment="1">
      <alignment horizontal="right" vertical="center" wrapText="1" shrinkToFit="1"/>
    </xf>
    <xf numFmtId="294" fontId="2" fillId="5" borderId="7" xfId="0" applyNumberFormat="1" applyFont="1" applyFill="1" applyBorder="1" applyAlignment="1">
      <alignment horizontal="center" vertical="center" wrapText="1"/>
    </xf>
    <xf numFmtId="49" fontId="5" fillId="0" borderId="0" xfId="0" applyNumberFormat="1" applyFont="1" applyFill="1" applyBorder="1" applyAlignment="1">
      <alignment horizontal="left" vertical="center" wrapText="1"/>
    </xf>
    <xf numFmtId="294" fontId="4" fillId="0" borderId="0" xfId="0" applyNumberFormat="1" applyFont="1" applyBorder="1" applyAlignment="1">
      <alignment vertical="center"/>
    </xf>
    <xf numFmtId="294" fontId="24" fillId="0" borderId="0" xfId="0" applyNumberFormat="1" applyFont="1" applyAlignment="1">
      <alignment vertical="center"/>
    </xf>
    <xf numFmtId="294" fontId="4" fillId="5" borderId="0" xfId="0" applyNumberFormat="1" applyFont="1" applyFill="1" applyBorder="1" applyAlignment="1">
      <alignment vertical="center"/>
    </xf>
    <xf numFmtId="294" fontId="2" fillId="0" borderId="0" xfId="0" applyNumberFormat="1" applyFont="1" applyFill="1" applyBorder="1" applyAlignment="1">
      <alignment horizontal="center" vertical="center" wrapText="1"/>
    </xf>
    <xf numFmtId="10" fontId="2" fillId="0" borderId="2" xfId="0" applyNumberFormat="1" applyFont="1" applyBorder="1" applyAlignment="1">
      <alignment horizontal="center" vertical="center"/>
    </xf>
    <xf numFmtId="10" fontId="2" fillId="0" borderId="10" xfId="0" applyNumberFormat="1" applyFont="1" applyBorder="1" applyAlignment="1">
      <alignment horizontal="center" vertical="center"/>
    </xf>
    <xf numFmtId="294" fontId="10" fillId="0" borderId="9" xfId="1318" applyNumberFormat="1" applyFont="1" applyBorder="1" applyAlignment="1" applyProtection="1">
      <alignment horizontal="left" vertical="center" indent="1"/>
    </xf>
    <xf numFmtId="294" fontId="5" fillId="0" borderId="9" xfId="1318" applyNumberFormat="1" applyFont="1" applyBorder="1" applyAlignment="1" applyProtection="1">
      <alignment horizontal="left" vertical="center" indent="1"/>
    </xf>
    <xf numFmtId="294" fontId="5" fillId="0" borderId="9" xfId="1318" applyNumberFormat="1" applyFont="1" applyBorder="1" applyAlignment="1" applyProtection="1">
      <alignment horizontal="left" vertical="center" indent="2"/>
    </xf>
    <xf numFmtId="294" fontId="5" fillId="0" borderId="9" xfId="1318" applyNumberFormat="1" applyFont="1" applyBorder="1" applyAlignment="1" applyProtection="1">
      <alignment horizontal="left" vertical="center" indent="5"/>
    </xf>
    <xf numFmtId="294" fontId="5" fillId="0" borderId="9" xfId="1318" applyNumberFormat="1" applyFont="1" applyBorder="1" applyAlignment="1" applyProtection="1">
      <alignment horizontal="left" vertical="center" indent="3"/>
    </xf>
    <xf numFmtId="302" fontId="5" fillId="0" borderId="4" xfId="0" applyNumberFormat="1" applyFont="1" applyFill="1" applyBorder="1" applyAlignment="1">
      <alignment horizontal="left" vertical="center" wrapText="1"/>
    </xf>
    <xf numFmtId="302" fontId="2" fillId="0" borderId="6" xfId="0" applyNumberFormat="1" applyFont="1" applyBorder="1" applyAlignment="1">
      <alignment horizontal="center" vertical="center"/>
    </xf>
    <xf numFmtId="14" fontId="4" fillId="0" borderId="2" xfId="0" applyNumberFormat="1" applyFont="1" applyBorder="1" applyAlignment="1">
      <alignment horizontal="center" vertical="center" wrapText="1"/>
    </xf>
    <xf numFmtId="294" fontId="2" fillId="2" borderId="4" xfId="0" applyNumberFormat="1" applyFont="1" applyFill="1" applyBorder="1" applyAlignment="1">
      <alignment horizontal="center" vertical="center"/>
    </xf>
    <xf numFmtId="176" fontId="2" fillId="0" borderId="2" xfId="0" applyNumberFormat="1" applyFont="1" applyFill="1" applyBorder="1" applyAlignment="1">
      <alignment horizontal="right" vertical="center" shrinkToFit="1"/>
    </xf>
    <xf numFmtId="296" fontId="5" fillId="0" borderId="4" xfId="1667" applyNumberFormat="1" applyFont="1" applyFill="1" applyBorder="1" applyAlignment="1">
      <alignment horizontal="right" vertical="center" wrapText="1"/>
    </xf>
    <xf numFmtId="294" fontId="4" fillId="0" borderId="5" xfId="0" applyNumberFormat="1" applyFont="1" applyBorder="1" applyAlignment="1">
      <alignment horizontal="left" vertical="center" indent="3"/>
    </xf>
    <xf numFmtId="294" fontId="2" fillId="0" borderId="6" xfId="0" applyNumberFormat="1" applyFont="1" applyBorder="1" applyAlignment="1">
      <alignment horizontal="left" vertical="center" indent="3"/>
    </xf>
    <xf numFmtId="294" fontId="1" fillId="0" borderId="0" xfId="0" applyNumberFormat="1" applyFont="1" applyFill="1" applyBorder="1" applyAlignment="1">
      <alignment vertical="center"/>
    </xf>
    <xf numFmtId="294" fontId="2" fillId="0" borderId="0" xfId="0" applyNumberFormat="1" applyFont="1" applyFill="1" applyBorder="1" applyAlignment="1">
      <alignment horizontal="center" vertical="center"/>
    </xf>
    <xf numFmtId="294" fontId="2" fillId="0" borderId="0" xfId="0" applyNumberFormat="1" applyFont="1" applyFill="1" applyBorder="1" applyAlignment="1">
      <alignment vertical="center"/>
    </xf>
    <xf numFmtId="0" fontId="25" fillId="0" borderId="0" xfId="1318" applyFont="1" applyAlignment="1" applyProtection="1">
      <alignment vertical="center"/>
      <protection hidden="1"/>
    </xf>
    <xf numFmtId="294" fontId="26" fillId="0" borderId="0" xfId="0" applyNumberFormat="1" applyFont="1" applyFill="1" applyBorder="1" applyAlignment="1">
      <alignment horizontal="center" vertical="center" wrapText="1"/>
    </xf>
    <xf numFmtId="294" fontId="4" fillId="0" borderId="0" xfId="0" applyNumberFormat="1" applyFont="1" applyFill="1" applyBorder="1" applyAlignment="1">
      <alignment horizontal="center" vertical="center"/>
    </xf>
    <xf numFmtId="294" fontId="2" fillId="0" borderId="0" xfId="0" applyNumberFormat="1" applyFont="1" applyFill="1" applyBorder="1" applyAlignment="1">
      <alignment horizontal="right" vertical="center"/>
    </xf>
    <xf numFmtId="0" fontId="2" fillId="0" borderId="4" xfId="1617" applyFont="1" applyFill="1" applyBorder="1" applyAlignment="1">
      <alignment horizontal="center" vertical="center" wrapText="1" shrinkToFit="1"/>
    </xf>
    <xf numFmtId="0" fontId="4" fillId="0" borderId="2" xfId="1617" applyFont="1" applyFill="1" applyBorder="1" applyAlignment="1">
      <alignment horizontal="center" vertical="center" wrapText="1" shrinkToFit="1"/>
    </xf>
    <xf numFmtId="0" fontId="4" fillId="0" borderId="8" xfId="1617" applyFont="1" applyFill="1" applyBorder="1" applyAlignment="1">
      <alignment horizontal="center" vertical="center" wrapText="1" shrinkToFit="1"/>
    </xf>
    <xf numFmtId="0" fontId="2" fillId="0" borderId="9" xfId="1617" applyFont="1" applyFill="1" applyBorder="1" applyAlignment="1">
      <alignment horizontal="center" vertical="center" wrapText="1" shrinkToFit="1"/>
    </xf>
    <xf numFmtId="0" fontId="4" fillId="0" borderId="7" xfId="1617" applyFont="1" applyFill="1" applyBorder="1" applyAlignment="1">
      <alignment horizontal="center" vertical="center" wrapText="1" shrinkToFit="1"/>
    </xf>
    <xf numFmtId="0" fontId="4" fillId="0" borderId="4" xfId="1617" applyFont="1" applyFill="1" applyBorder="1" applyAlignment="1">
      <alignment horizontal="center" vertical="center" wrapText="1" shrinkToFit="1"/>
    </xf>
    <xf numFmtId="49" fontId="2" fillId="0" borderId="4" xfId="1617" applyNumberFormat="1" applyFont="1" applyFill="1" applyBorder="1" applyAlignment="1">
      <alignment horizontal="center" vertical="center"/>
    </xf>
    <xf numFmtId="49" fontId="4" fillId="0" borderId="4" xfId="1617" applyNumberFormat="1" applyFont="1" applyFill="1" applyBorder="1" applyAlignment="1">
      <alignment horizontal="center" vertical="center"/>
    </xf>
    <xf numFmtId="0" fontId="5" fillId="0" borderId="6" xfId="0" applyNumberFormat="1" applyFont="1" applyFill="1" applyBorder="1" applyAlignment="1">
      <alignment horizontal="left" vertical="center"/>
    </xf>
    <xf numFmtId="0" fontId="4" fillId="0" borderId="4" xfId="1617" applyFont="1" applyFill="1" applyBorder="1" applyAlignment="1">
      <alignment horizontal="center" vertical="center"/>
    </xf>
    <xf numFmtId="302" fontId="2" fillId="0" borderId="4" xfId="0" applyNumberFormat="1" applyFont="1" applyFill="1" applyBorder="1" applyAlignment="1">
      <alignment vertical="center"/>
    </xf>
    <xf numFmtId="176" fontId="2" fillId="0" borderId="6" xfId="0" applyNumberFormat="1" applyFont="1" applyFill="1" applyBorder="1" applyAlignment="1">
      <alignment vertical="center"/>
    </xf>
    <xf numFmtId="0" fontId="2" fillId="0" borderId="4" xfId="1617" applyFont="1" applyFill="1" applyBorder="1" applyAlignment="1">
      <alignment vertical="center"/>
    </xf>
    <xf numFmtId="306" fontId="2" fillId="0" borderId="4" xfId="0" applyNumberFormat="1" applyFont="1" applyFill="1" applyBorder="1" applyAlignment="1">
      <alignment horizontal="left" vertical="center" wrapText="1"/>
    </xf>
    <xf numFmtId="0" fontId="2" fillId="0" borderId="4" xfId="1617" applyFont="1" applyFill="1" applyBorder="1" applyAlignment="1">
      <alignment horizontal="center" vertical="center"/>
    </xf>
    <xf numFmtId="302" fontId="2" fillId="0" borderId="4" xfId="591" applyNumberFormat="1" applyFont="1" applyBorder="1" applyAlignment="1" applyProtection="1">
      <alignment vertical="center"/>
      <protection locked="0"/>
    </xf>
    <xf numFmtId="176" fontId="2" fillId="0" borderId="4" xfId="591" applyNumberFormat="1" applyFont="1" applyBorder="1" applyAlignment="1" applyProtection="1">
      <alignment vertical="center"/>
      <protection locked="0"/>
    </xf>
    <xf numFmtId="294" fontId="4" fillId="0" borderId="4" xfId="0" applyNumberFormat="1" applyFont="1" applyFill="1" applyBorder="1" applyAlignment="1" applyProtection="1">
      <alignment horizontal="center" vertical="center"/>
    </xf>
    <xf numFmtId="294" fontId="2" fillId="0" borderId="4" xfId="0" applyNumberFormat="1" applyFont="1" applyFill="1" applyBorder="1" applyAlignment="1" applyProtection="1">
      <alignment horizontal="center" vertical="center"/>
    </xf>
    <xf numFmtId="294" fontId="2" fillId="0" borderId="4" xfId="0" applyNumberFormat="1" applyFont="1" applyFill="1" applyBorder="1" applyAlignment="1" applyProtection="1">
      <alignment vertical="center"/>
    </xf>
    <xf numFmtId="302" fontId="2" fillId="0" borderId="4" xfId="343" applyNumberFormat="1" applyFont="1" applyBorder="1" applyAlignment="1">
      <alignment horizontal="right" vertical="center" wrapText="1"/>
    </xf>
    <xf numFmtId="294" fontId="2" fillId="0" borderId="4" xfId="343" applyNumberFormat="1" applyFont="1" applyBorder="1" applyAlignment="1">
      <alignment horizontal="right" vertical="center" wrapText="1"/>
    </xf>
    <xf numFmtId="294" fontId="4" fillId="0" borderId="0" xfId="0" applyNumberFormat="1" applyFont="1" applyFill="1" applyBorder="1" applyAlignment="1">
      <alignment vertical="center"/>
    </xf>
    <xf numFmtId="294" fontId="27" fillId="0" borderId="0" xfId="0" applyNumberFormat="1" applyFont="1" applyAlignment="1">
      <alignment vertical="center"/>
    </xf>
    <xf numFmtId="294" fontId="16" fillId="0" borderId="0" xfId="0" applyNumberFormat="1" applyFont="1" applyAlignment="1">
      <alignment horizontal="center" vertical="center"/>
    </xf>
    <xf numFmtId="294" fontId="16" fillId="0" borderId="0" xfId="0" applyNumberFormat="1" applyFont="1" applyAlignment="1">
      <alignment vertical="center"/>
    </xf>
    <xf numFmtId="294" fontId="16" fillId="0" borderId="0" xfId="343" applyNumberFormat="1" applyFont="1" applyAlignment="1">
      <alignment vertical="center"/>
    </xf>
    <xf numFmtId="294" fontId="27" fillId="0" borderId="0" xfId="0" applyNumberFormat="1" applyFont="1" applyAlignment="1">
      <alignment horizontal="center" vertical="center" wrapText="1"/>
    </xf>
    <xf numFmtId="294" fontId="16" fillId="0" borderId="0" xfId="0" applyNumberFormat="1" applyFont="1" applyAlignment="1">
      <alignment horizontal="right" vertical="center"/>
    </xf>
    <xf numFmtId="294" fontId="16" fillId="0" borderId="4" xfId="0" applyNumberFormat="1" applyFont="1" applyBorder="1" applyAlignment="1">
      <alignment horizontal="center" vertical="center"/>
    </xf>
    <xf numFmtId="294" fontId="16" fillId="0" borderId="2" xfId="0" applyNumberFormat="1" applyFont="1" applyBorder="1" applyAlignment="1">
      <alignment horizontal="center" vertical="center"/>
    </xf>
    <xf numFmtId="294" fontId="16" fillId="0" borderId="2" xfId="0" applyNumberFormat="1" applyFont="1" applyBorder="1" applyAlignment="1">
      <alignment horizontal="center" vertical="center" wrapText="1"/>
    </xf>
    <xf numFmtId="294" fontId="16" fillId="0" borderId="2" xfId="0" applyNumberFormat="1" applyFont="1" applyFill="1" applyBorder="1" applyAlignment="1">
      <alignment horizontal="center" vertical="center" wrapText="1"/>
    </xf>
    <xf numFmtId="294" fontId="16" fillId="0" borderId="9" xfId="0" applyNumberFormat="1" applyFont="1" applyFill="1" applyBorder="1" applyAlignment="1">
      <alignment horizontal="center" vertical="center" wrapText="1"/>
    </xf>
    <xf numFmtId="0" fontId="16" fillId="0" borderId="2" xfId="0" applyNumberFormat="1" applyFont="1" applyBorder="1" applyAlignment="1">
      <alignment horizontal="center" vertical="center"/>
    </xf>
    <xf numFmtId="49" fontId="16" fillId="0" borderId="2" xfId="0" applyNumberFormat="1" applyFont="1" applyBorder="1" applyAlignment="1">
      <alignment horizontal="left" vertical="center"/>
    </xf>
    <xf numFmtId="0" fontId="16" fillId="0" borderId="10" xfId="0" applyNumberFormat="1" applyFont="1" applyBorder="1" applyAlignment="1">
      <alignment horizontal="center" vertical="center"/>
    </xf>
    <xf numFmtId="49" fontId="16" fillId="0" borderId="10" xfId="0" applyNumberFormat="1" applyFont="1" applyBorder="1" applyAlignment="1">
      <alignment horizontal="left" vertical="center" wrapText="1"/>
    </xf>
    <xf numFmtId="176" fontId="16" fillId="0" borderId="10" xfId="0" applyNumberFormat="1" applyFont="1" applyFill="1" applyBorder="1" applyAlignment="1">
      <alignment horizontal="right" vertical="center" shrinkToFit="1"/>
    </xf>
    <xf numFmtId="49" fontId="16" fillId="0" borderId="10" xfId="0" applyNumberFormat="1" applyFont="1" applyFill="1" applyBorder="1" applyAlignment="1">
      <alignment horizontal="left" vertical="center" wrapText="1"/>
    </xf>
    <xf numFmtId="49" fontId="4" fillId="0" borderId="4" xfId="0" applyNumberFormat="1" applyFont="1" applyFill="1" applyBorder="1" applyAlignment="1">
      <alignment horizontal="left" vertical="center" wrapText="1"/>
    </xf>
    <xf numFmtId="297" fontId="16" fillId="0" borderId="2" xfId="0" applyNumberFormat="1" applyFont="1" applyBorder="1" applyAlignment="1">
      <alignment horizontal="center" vertical="center"/>
    </xf>
    <xf numFmtId="176" fontId="4" fillId="0" borderId="2" xfId="0" applyNumberFormat="1" applyFont="1" applyBorder="1" applyAlignment="1">
      <alignment horizontal="right" vertical="center" shrinkToFit="1"/>
    </xf>
    <xf numFmtId="176" fontId="16" fillId="6" borderId="10" xfId="0" applyNumberFormat="1" applyFont="1" applyFill="1" applyBorder="1" applyAlignment="1">
      <alignment horizontal="right" vertical="center" shrinkToFit="1"/>
    </xf>
    <xf numFmtId="297" fontId="16" fillId="0" borderId="2" xfId="343" applyNumberFormat="1" applyFont="1" applyBorder="1" applyAlignment="1">
      <alignment horizontal="center" vertical="center" wrapText="1"/>
    </xf>
    <xf numFmtId="176" fontId="4" fillId="0" borderId="2" xfId="0" applyNumberFormat="1" applyFont="1" applyBorder="1" applyAlignment="1">
      <alignment horizontal="center" vertical="center" shrinkToFit="1"/>
    </xf>
    <xf numFmtId="10" fontId="16" fillId="0" borderId="2" xfId="0" applyNumberFormat="1" applyFont="1" applyBorder="1" applyAlignment="1">
      <alignment horizontal="right" vertical="center" shrinkToFit="1"/>
    </xf>
    <xf numFmtId="302" fontId="5" fillId="0" borderId="4" xfId="0" applyNumberFormat="1" applyFont="1" applyFill="1" applyBorder="1" applyAlignment="1">
      <alignment horizontal="right" vertical="center" wrapText="1"/>
    </xf>
    <xf numFmtId="294" fontId="16" fillId="0" borderId="7" xfId="0" applyNumberFormat="1" applyFont="1" applyBorder="1" applyAlignment="1">
      <alignment horizontal="center" vertical="center"/>
    </xf>
    <xf numFmtId="294" fontId="16" fillId="0" borderId="7" xfId="0" applyNumberFormat="1" applyFont="1" applyBorder="1" applyAlignment="1">
      <alignment vertical="center"/>
    </xf>
    <xf numFmtId="302" fontId="16" fillId="0" borderId="7" xfId="0" applyNumberFormat="1" applyFont="1" applyBorder="1" applyAlignment="1">
      <alignment vertical="center"/>
    </xf>
    <xf numFmtId="0" fontId="2" fillId="0" borderId="0" xfId="1622" applyFont="1" applyAlignment="1">
      <alignment vertical="center"/>
    </xf>
    <xf numFmtId="0" fontId="2" fillId="0" borderId="0" xfId="1622" applyFont="1" applyFill="1" applyAlignment="1" applyProtection="1">
      <alignment vertical="center"/>
      <protection locked="0"/>
    </xf>
    <xf numFmtId="0" fontId="2" fillId="0" borderId="0" xfId="1622" applyFont="1" applyFill="1"/>
    <xf numFmtId="0" fontId="2" fillId="0" borderId="0" xfId="1622" applyFont="1"/>
    <xf numFmtId="0" fontId="2" fillId="0" borderId="0" xfId="1622" applyFont="1" applyAlignment="1">
      <alignment wrapText="1"/>
    </xf>
    <xf numFmtId="0" fontId="1" fillId="0" borderId="0" xfId="1622" applyFont="1" applyAlignment="1">
      <alignment horizontal="center" vertical="center" wrapText="1"/>
    </xf>
    <xf numFmtId="302" fontId="2" fillId="0" borderId="0" xfId="1622" applyNumberFormat="1" applyFont="1" applyAlignment="1">
      <alignment horizontal="center" vertical="center"/>
    </xf>
    <xf numFmtId="302" fontId="2" fillId="0" borderId="0" xfId="1622" applyNumberFormat="1" applyFont="1" applyAlignment="1">
      <alignment horizontal="center" vertical="center" wrapText="1"/>
    </xf>
    <xf numFmtId="0" fontId="2" fillId="0" borderId="0" xfId="1622" applyNumberFormat="1" applyFont="1" applyAlignment="1">
      <alignment horizontal="center" vertical="center"/>
    </xf>
    <xf numFmtId="0" fontId="2" fillId="0" borderId="0" xfId="1622" applyNumberFormat="1" applyFont="1" applyAlignment="1">
      <alignment horizontal="right" vertical="center"/>
    </xf>
    <xf numFmtId="302" fontId="2" fillId="0" borderId="0" xfId="1622" applyNumberFormat="1" applyFont="1" applyAlignment="1">
      <alignment vertical="center"/>
    </xf>
    <xf numFmtId="0" fontId="2" fillId="0" borderId="0" xfId="1622" applyFont="1" applyAlignment="1">
      <alignment vertical="center" wrapText="1"/>
    </xf>
    <xf numFmtId="294" fontId="2" fillId="0" borderId="0" xfId="1622" applyNumberFormat="1" applyFont="1" applyAlignment="1">
      <alignment vertical="center" wrapText="1"/>
    </xf>
    <xf numFmtId="294" fontId="2" fillId="0" borderId="0" xfId="1622" applyNumberFormat="1" applyFont="1" applyAlignment="1">
      <alignment vertical="center"/>
    </xf>
    <xf numFmtId="0" fontId="2" fillId="0" borderId="0" xfId="1622" applyFont="1" applyAlignment="1">
      <alignment horizontal="right" vertical="center"/>
    </xf>
    <xf numFmtId="0" fontId="2" fillId="0" borderId="4" xfId="1628" applyFont="1" applyFill="1" applyBorder="1" applyAlignment="1" applyProtection="1">
      <alignment horizontal="center" vertical="center" wrapText="1"/>
    </xf>
    <xf numFmtId="0" fontId="2" fillId="0" borderId="4" xfId="1622" applyFont="1" applyFill="1" applyBorder="1" applyAlignment="1" applyProtection="1">
      <alignment horizontal="center" vertical="center" wrapText="1"/>
    </xf>
    <xf numFmtId="0" fontId="4" fillId="0" borderId="4" xfId="1622" applyFont="1" applyFill="1" applyBorder="1" applyAlignment="1" applyProtection="1">
      <alignment horizontal="center" vertical="center" wrapText="1"/>
    </xf>
    <xf numFmtId="0" fontId="4" fillId="0" borderId="2" xfId="1622" applyFont="1" applyFill="1" applyBorder="1" applyAlignment="1" applyProtection="1">
      <alignment horizontal="center" vertical="center" wrapText="1"/>
    </xf>
    <xf numFmtId="0" fontId="4" fillId="0" borderId="4" xfId="1622" applyFont="1" applyFill="1" applyBorder="1" applyAlignment="1" applyProtection="1">
      <alignment horizontal="center" vertical="center"/>
    </xf>
    <xf numFmtId="0" fontId="4" fillId="2" borderId="2" xfId="1622" applyFont="1" applyFill="1" applyBorder="1" applyAlignment="1" applyProtection="1">
      <alignment horizontal="center" vertical="center"/>
    </xf>
    <xf numFmtId="0" fontId="4" fillId="0" borderId="2" xfId="1622" applyFont="1" applyFill="1" applyBorder="1" applyAlignment="1" applyProtection="1">
      <alignment horizontal="center" vertical="center"/>
    </xf>
    <xf numFmtId="0" fontId="2" fillId="0" borderId="4" xfId="1622" applyFont="1" applyFill="1" applyBorder="1" applyAlignment="1" applyProtection="1">
      <alignment horizontal="center" vertical="center"/>
    </xf>
    <xf numFmtId="0" fontId="2" fillId="0" borderId="0" xfId="1622" applyFont="1" applyFill="1" applyAlignment="1" applyProtection="1">
      <alignment vertical="center"/>
    </xf>
    <xf numFmtId="0" fontId="2" fillId="0" borderId="2" xfId="1622" applyNumberFormat="1" applyFont="1" applyFill="1" applyBorder="1" applyAlignment="1" applyProtection="1">
      <alignment horizontal="center" vertical="center" wrapText="1"/>
    </xf>
    <xf numFmtId="49" fontId="2" fillId="0" borderId="2" xfId="1622" applyNumberFormat="1" applyFont="1" applyFill="1" applyBorder="1" applyAlignment="1" applyProtection="1">
      <alignment horizontal="left" vertical="center" wrapText="1"/>
    </xf>
    <xf numFmtId="49" fontId="2" fillId="0" borderId="10" xfId="1622" applyNumberFormat="1" applyFont="1" applyFill="1" applyBorder="1" applyAlignment="1" applyProtection="1">
      <alignment horizontal="left" vertical="center" wrapText="1"/>
    </xf>
    <xf numFmtId="297" fontId="4" fillId="0" borderId="10" xfId="1622" applyNumberFormat="1" applyFont="1" applyFill="1" applyBorder="1" applyAlignment="1" applyProtection="1">
      <alignment horizontal="center" vertical="center" wrapText="1"/>
    </xf>
    <xf numFmtId="295" fontId="2" fillId="0" borderId="2" xfId="1622" applyNumberFormat="1" applyFont="1" applyFill="1" applyBorder="1" applyAlignment="1" applyProtection="1">
      <alignment horizontal="center" vertical="center" shrinkToFit="1"/>
    </xf>
    <xf numFmtId="297" fontId="2" fillId="0" borderId="2" xfId="1622" applyNumberFormat="1" applyFont="1" applyFill="1" applyBorder="1" applyAlignment="1" applyProtection="1">
      <alignment horizontal="center" vertical="center" wrapText="1"/>
    </xf>
    <xf numFmtId="297" fontId="4" fillId="0" borderId="2" xfId="1622" applyNumberFormat="1" applyFont="1" applyFill="1" applyBorder="1" applyAlignment="1" applyProtection="1">
      <alignment horizontal="center" vertical="center" wrapText="1"/>
    </xf>
    <xf numFmtId="0" fontId="2" fillId="0" borderId="7" xfId="1622" applyFont="1" applyFill="1" applyBorder="1" applyAlignment="1" applyProtection="1">
      <alignment horizontal="center" vertical="center" wrapText="1"/>
    </xf>
    <xf numFmtId="176" fontId="2" fillId="0" borderId="2" xfId="1622" applyNumberFormat="1" applyFont="1" applyFill="1" applyBorder="1" applyAlignment="1" applyProtection="1">
      <alignment horizontal="right" vertical="center" shrinkToFit="1"/>
    </xf>
    <xf numFmtId="176" fontId="4" fillId="2" borderId="10" xfId="1622" applyNumberFormat="1" applyFont="1" applyFill="1" applyBorder="1" applyAlignment="1" applyProtection="1">
      <alignment horizontal="right" vertical="center" shrinkToFit="1"/>
    </xf>
    <xf numFmtId="176" fontId="4" fillId="0" borderId="10" xfId="1622" applyNumberFormat="1" applyFont="1" applyFill="1" applyBorder="1" applyAlignment="1" applyProtection="1">
      <alignment horizontal="right" vertical="center" shrinkToFit="1"/>
    </xf>
    <xf numFmtId="10" fontId="2" fillId="0" borderId="2" xfId="1622" applyNumberFormat="1" applyFont="1" applyFill="1" applyBorder="1" applyAlignment="1" applyProtection="1">
      <alignment horizontal="right" vertical="center" shrinkToFit="1"/>
    </xf>
    <xf numFmtId="49" fontId="2" fillId="0" borderId="2" xfId="1622" applyNumberFormat="1" applyFont="1" applyFill="1" applyBorder="1" applyAlignment="1" applyProtection="1">
      <alignment horizontal="left" vertical="center"/>
    </xf>
    <xf numFmtId="49" fontId="5" fillId="0" borderId="4" xfId="1622" applyNumberFormat="1" applyFont="1" applyFill="1" applyBorder="1" applyAlignment="1" applyProtection="1">
      <alignment horizontal="left" vertical="center" wrapText="1"/>
      <protection locked="0"/>
    </xf>
    <xf numFmtId="0" fontId="5" fillId="0" borderId="4" xfId="1622" applyNumberFormat="1" applyFont="1" applyFill="1" applyBorder="1" applyAlignment="1" applyProtection="1">
      <alignment horizontal="center" vertical="center" wrapText="1"/>
      <protection locked="0"/>
    </xf>
    <xf numFmtId="49" fontId="5" fillId="0" borderId="4" xfId="1622" applyNumberFormat="1" applyFont="1" applyFill="1" applyBorder="1" applyAlignment="1" applyProtection="1">
      <alignment horizontal="left" vertical="center" wrapText="1"/>
    </xf>
    <xf numFmtId="302" fontId="5" fillId="0" borderId="4" xfId="1" applyNumberFormat="1" applyFont="1" applyFill="1" applyBorder="1" applyAlignment="1" applyProtection="1">
      <alignment horizontal="center" vertical="center" wrapText="1"/>
    </xf>
    <xf numFmtId="0" fontId="5" fillId="0" borderId="4" xfId="1622" applyNumberFormat="1" applyFont="1" applyFill="1" applyBorder="1" applyAlignment="1" applyProtection="1">
      <alignment horizontal="center" vertical="center" wrapText="1"/>
    </xf>
    <xf numFmtId="302" fontId="5" fillId="0" borderId="4" xfId="1251" applyNumberFormat="1" applyFont="1" applyFill="1" applyBorder="1" applyAlignment="1" applyProtection="1">
      <alignment horizontal="center" vertical="center" wrapText="1"/>
      <protection locked="0"/>
    </xf>
    <xf numFmtId="302" fontId="5" fillId="0" borderId="4" xfId="1622" applyNumberFormat="1" applyFont="1" applyFill="1" applyBorder="1" applyAlignment="1" applyProtection="1">
      <alignment horizontal="center" vertical="center" wrapText="1"/>
      <protection locked="0"/>
    </xf>
    <xf numFmtId="302" fontId="5" fillId="0" borderId="4" xfId="0" applyNumberFormat="1" applyFont="1" applyFill="1" applyBorder="1" applyAlignment="1" applyProtection="1">
      <alignment horizontal="center" vertical="center" wrapText="1"/>
      <protection locked="0"/>
    </xf>
    <xf numFmtId="302" fontId="5" fillId="0" borderId="4" xfId="1" applyNumberFormat="1" applyFont="1" applyFill="1" applyBorder="1" applyAlignment="1" applyProtection="1">
      <alignment horizontal="center" vertical="center" wrapText="1"/>
      <protection locked="0"/>
    </xf>
    <xf numFmtId="49" fontId="5" fillId="0" borderId="4" xfId="0" applyNumberFormat="1" applyFont="1" applyFill="1" applyBorder="1" applyAlignment="1" applyProtection="1">
      <alignment horizontal="left" vertical="center" wrapText="1"/>
      <protection locked="0"/>
    </xf>
    <xf numFmtId="302" fontId="5" fillId="0" borderId="4" xfId="1622" applyNumberFormat="1" applyFont="1" applyFill="1" applyBorder="1" applyAlignment="1" applyProtection="1">
      <alignment horizontal="center" vertical="center" wrapText="1"/>
    </xf>
    <xf numFmtId="295" fontId="5" fillId="0" borderId="4" xfId="1622" applyNumberFormat="1" applyFont="1" applyFill="1" applyBorder="1" applyAlignment="1" applyProtection="1">
      <alignment horizontal="center" vertical="center" wrapText="1"/>
    </xf>
    <xf numFmtId="0" fontId="2" fillId="0" borderId="0" xfId="1622" applyNumberFormat="1" applyFont="1" applyFill="1" applyBorder="1" applyAlignment="1" applyProtection="1">
      <alignment vertical="center"/>
    </xf>
    <xf numFmtId="295" fontId="5" fillId="0" borderId="4" xfId="1622" applyNumberFormat="1" applyFont="1" applyFill="1" applyBorder="1" applyAlignment="1" applyProtection="1">
      <alignment horizontal="center" vertical="center" wrapText="1"/>
      <protection locked="0"/>
    </xf>
    <xf numFmtId="0" fontId="2" fillId="0" borderId="0" xfId="1622" applyNumberFormat="1" applyFont="1" applyFill="1" applyBorder="1" applyAlignment="1" applyProtection="1">
      <alignment vertical="center"/>
      <protection locked="0"/>
    </xf>
    <xf numFmtId="0" fontId="12" fillId="0" borderId="5" xfId="1622" applyNumberFormat="1" applyFont="1" applyFill="1" applyBorder="1" applyAlignment="1" applyProtection="1">
      <alignment horizontal="center" vertical="center"/>
    </xf>
    <xf numFmtId="0" fontId="5" fillId="0" borderId="6" xfId="1622" applyNumberFormat="1" applyFont="1" applyFill="1" applyBorder="1" applyAlignment="1" applyProtection="1">
      <alignment horizontal="center" vertical="center"/>
    </xf>
    <xf numFmtId="0" fontId="5" fillId="0" borderId="7" xfId="1622" applyNumberFormat="1" applyFont="1" applyFill="1" applyBorder="1" applyAlignment="1" applyProtection="1">
      <alignment horizontal="center" vertical="center" wrapText="1"/>
    </xf>
    <xf numFmtId="0" fontId="5" fillId="0" borderId="7" xfId="1622" applyNumberFormat="1" applyFont="1" applyFill="1" applyBorder="1" applyAlignment="1" applyProtection="1">
      <alignment vertical="center" wrapText="1"/>
    </xf>
    <xf numFmtId="0" fontId="5" fillId="0" borderId="7" xfId="1622" applyNumberFormat="1" applyFont="1" applyFill="1" applyBorder="1" applyAlignment="1" applyProtection="1">
      <alignment vertical="center"/>
    </xf>
    <xf numFmtId="302" fontId="5" fillId="0" borderId="7" xfId="1622" applyNumberFormat="1" applyFont="1" applyFill="1" applyBorder="1" applyAlignment="1" applyProtection="1">
      <alignment vertical="center"/>
    </xf>
    <xf numFmtId="0" fontId="2" fillId="0" borderId="0" xfId="1622" applyFont="1" applyFill="1" applyAlignment="1">
      <alignment wrapText="1"/>
    </xf>
    <xf numFmtId="176" fontId="5" fillId="0" borderId="0" xfId="121" applyFont="1" applyFill="1" applyBorder="1" applyAlignment="1" applyProtection="1">
      <alignment horizontal="right" vertical="center"/>
    </xf>
    <xf numFmtId="0" fontId="4" fillId="0" borderId="0" xfId="1622" applyFont="1" applyFill="1"/>
    <xf numFmtId="176" fontId="2" fillId="0" borderId="0" xfId="1622" applyNumberFormat="1" applyFont="1"/>
    <xf numFmtId="176" fontId="2" fillId="0" borderId="0" xfId="1251" applyFont="1" applyAlignment="1"/>
    <xf numFmtId="0" fontId="12" fillId="0" borderId="0" xfId="0" applyNumberFormat="1" applyFont="1" applyFill="1" applyBorder="1" applyAlignment="1" applyProtection="1">
      <alignment horizontal="center" vertical="center" wrapText="1"/>
      <protection locked="0"/>
    </xf>
    <xf numFmtId="0" fontId="2" fillId="0" borderId="0" xfId="1622" applyFont="1" applyFill="1" applyAlignment="1" applyProtection="1">
      <alignment vertical="center" wrapText="1"/>
      <protection locked="0"/>
    </xf>
    <xf numFmtId="14" fontId="2" fillId="0" borderId="0" xfId="1622" applyNumberFormat="1" applyFont="1"/>
    <xf numFmtId="0" fontId="2" fillId="0" borderId="0" xfId="1622" applyFont="1" applyAlignment="1">
      <alignment horizontal="center" vertical="center"/>
    </xf>
    <xf numFmtId="14" fontId="2" fillId="0" borderId="0" xfId="1622" applyNumberFormat="1" applyFont="1" applyAlignment="1">
      <alignment horizontal="center" vertical="center"/>
    </xf>
    <xf numFmtId="14" fontId="2" fillId="0" borderId="0" xfId="1622" applyNumberFormat="1" applyFont="1" applyAlignment="1">
      <alignment vertical="center"/>
    </xf>
    <xf numFmtId="0" fontId="2" fillId="0" borderId="4" xfId="407" applyFont="1" applyFill="1" applyBorder="1" applyAlignment="1" applyProtection="1">
      <alignment horizontal="center" vertical="center" wrapText="1"/>
    </xf>
    <xf numFmtId="14" fontId="2" fillId="0" borderId="4" xfId="1622" applyNumberFormat="1" applyFont="1" applyFill="1" applyBorder="1" applyAlignment="1" applyProtection="1">
      <alignment horizontal="center" vertical="center" wrapText="1"/>
    </xf>
    <xf numFmtId="0" fontId="2" fillId="0" borderId="2" xfId="1622" applyFont="1" applyFill="1" applyBorder="1" applyAlignment="1" applyProtection="1">
      <alignment horizontal="center" vertical="center"/>
    </xf>
    <xf numFmtId="0" fontId="2" fillId="0" borderId="0" xfId="1622" applyFont="1" applyFill="1" applyAlignment="1" applyProtection="1">
      <alignment horizontal="center" vertical="center"/>
    </xf>
    <xf numFmtId="0" fontId="4" fillId="0" borderId="7" xfId="1622" applyFont="1" applyFill="1" applyBorder="1" applyAlignment="1" applyProtection="1">
      <alignment horizontal="center" vertical="center" wrapText="1"/>
    </xf>
    <xf numFmtId="0" fontId="4" fillId="0" borderId="7" xfId="1622" applyFont="1" applyFill="1" applyBorder="1" applyAlignment="1" applyProtection="1">
      <alignment horizontal="center" vertical="center"/>
    </xf>
    <xf numFmtId="0" fontId="2" fillId="0" borderId="7" xfId="1622" applyFont="1" applyFill="1" applyBorder="1" applyAlignment="1" applyProtection="1">
      <alignment horizontal="center" vertical="center"/>
    </xf>
    <xf numFmtId="0" fontId="2" fillId="0" borderId="0" xfId="1622" applyNumberFormat="1" applyFont="1" applyFill="1" applyBorder="1" applyAlignment="1" applyProtection="1">
      <alignment vertical="center" wrapText="1"/>
      <protection locked="0"/>
    </xf>
    <xf numFmtId="0" fontId="2" fillId="0" borderId="0" xfId="1622" applyNumberFormat="1" applyFont="1" applyFill="1" applyBorder="1" applyAlignment="1" applyProtection="1">
      <alignment horizontal="center" vertical="center" wrapText="1"/>
      <protection locked="0"/>
    </xf>
    <xf numFmtId="0" fontId="5" fillId="0" borderId="7" xfId="1622" applyNumberFormat="1" applyFont="1" applyFill="1" applyBorder="1" applyAlignment="1" applyProtection="1">
      <alignment horizontal="center" vertical="center"/>
    </xf>
    <xf numFmtId="14" fontId="5" fillId="0" borderId="7" xfId="1622" applyNumberFormat="1" applyFont="1" applyFill="1" applyBorder="1" applyAlignment="1" applyProtection="1">
      <alignment vertical="center"/>
    </xf>
    <xf numFmtId="294" fontId="2" fillId="0" borderId="0" xfId="1622" applyNumberFormat="1" applyFont="1"/>
    <xf numFmtId="176" fontId="2" fillId="0" borderId="0" xfId="121" applyFont="1"/>
    <xf numFmtId="176" fontId="2" fillId="0" borderId="0" xfId="121" applyFont="1" applyAlignment="1">
      <alignment horizontal="center" vertical="center"/>
    </xf>
    <xf numFmtId="14" fontId="2" fillId="0" borderId="0" xfId="0" applyNumberFormat="1" applyFont="1" applyFill="1" applyAlignment="1">
      <alignment vertical="center"/>
    </xf>
    <xf numFmtId="14" fontId="2" fillId="0" borderId="2" xfId="0" applyNumberFormat="1" applyFont="1" applyFill="1" applyBorder="1" applyAlignment="1">
      <alignment horizontal="center" vertical="center"/>
    </xf>
    <xf numFmtId="49" fontId="2" fillId="0" borderId="10" xfId="0" applyNumberFormat="1" applyFont="1" applyFill="1" applyBorder="1" applyAlignment="1">
      <alignment horizontal="center" vertical="center"/>
    </xf>
    <xf numFmtId="176" fontId="4" fillId="0" borderId="4" xfId="0" applyNumberFormat="1" applyFont="1" applyFill="1" applyBorder="1" applyAlignment="1">
      <alignment horizontal="center" vertical="center" shrinkToFit="1"/>
    </xf>
    <xf numFmtId="49" fontId="4" fillId="0" borderId="4" xfId="0" applyNumberFormat="1" applyFont="1" applyBorder="1" applyAlignment="1">
      <alignment horizontal="left" vertical="center" wrapText="1"/>
    </xf>
    <xf numFmtId="10" fontId="2" fillId="0" borderId="10" xfId="0" applyNumberFormat="1" applyFont="1" applyFill="1" applyBorder="1" applyAlignment="1">
      <alignment horizontal="center" vertical="center" shrinkToFit="1"/>
    </xf>
    <xf numFmtId="294" fontId="2" fillId="0" borderId="0" xfId="343" applyNumberFormat="1" applyFont="1" applyAlignment="1">
      <alignment vertical="center"/>
    </xf>
    <xf numFmtId="0" fontId="4" fillId="8" borderId="4" xfId="0" applyFont="1" applyFill="1" applyBorder="1" applyAlignment="1">
      <alignment horizontal="center" vertical="center" wrapText="1"/>
    </xf>
    <xf numFmtId="0" fontId="16" fillId="8" borderId="4" xfId="0" applyFont="1" applyFill="1" applyBorder="1" applyAlignment="1">
      <alignment horizontal="center" vertical="center" wrapText="1"/>
    </xf>
    <xf numFmtId="0" fontId="16" fillId="8" borderId="4" xfId="0" applyFont="1" applyFill="1" applyBorder="1" applyAlignment="1">
      <alignment horizontal="center" vertical="center"/>
    </xf>
    <xf numFmtId="0" fontId="16" fillId="9" borderId="4" xfId="0" applyFont="1" applyFill="1" applyBorder="1" applyAlignment="1">
      <alignment horizontal="center" vertical="center"/>
    </xf>
    <xf numFmtId="307" fontId="16" fillId="0" borderId="4" xfId="0" applyNumberFormat="1" applyFont="1" applyFill="1" applyBorder="1" applyAlignment="1">
      <alignment vertical="center"/>
    </xf>
    <xf numFmtId="0" fontId="16" fillId="9" borderId="4" xfId="0" applyFont="1" applyFill="1" applyBorder="1" applyAlignment="1">
      <alignment horizontal="center" vertical="center" wrapText="1"/>
    </xf>
    <xf numFmtId="223" fontId="16" fillId="0" borderId="4" xfId="0" applyNumberFormat="1" applyFont="1" applyFill="1" applyBorder="1" applyAlignment="1">
      <alignment horizontal="center" vertical="center"/>
    </xf>
    <xf numFmtId="49" fontId="2" fillId="0" borderId="10" xfId="0" applyNumberFormat="1" applyFont="1" applyBorder="1" applyAlignment="1">
      <alignment horizontal="center" vertical="center"/>
    </xf>
    <xf numFmtId="49" fontId="4" fillId="0" borderId="4" xfId="0" applyNumberFormat="1" applyFont="1" applyFill="1" applyBorder="1" applyAlignment="1">
      <alignment horizontal="center" vertical="center" wrapText="1"/>
    </xf>
    <xf numFmtId="297" fontId="2" fillId="0" borderId="2" xfId="343" applyNumberFormat="1" applyFont="1" applyBorder="1" applyAlignment="1">
      <alignment horizontal="center" vertical="center" wrapText="1"/>
    </xf>
    <xf numFmtId="0" fontId="16" fillId="0" borderId="8" xfId="0" applyFont="1" applyFill="1" applyBorder="1" applyAlignment="1">
      <alignment horizontal="center" vertical="center"/>
    </xf>
    <xf numFmtId="0" fontId="16" fillId="0" borderId="9" xfId="0" applyFont="1" applyFill="1" applyBorder="1" applyAlignment="1">
      <alignment horizontal="center" vertical="center"/>
    </xf>
    <xf numFmtId="0" fontId="16" fillId="0" borderId="4" xfId="0" applyFont="1" applyFill="1" applyBorder="1" applyAlignment="1">
      <alignment vertical="center"/>
    </xf>
    <xf numFmtId="49" fontId="2" fillId="0" borderId="2" xfId="0" applyNumberFormat="1" applyFont="1" applyBorder="1" applyAlignment="1">
      <alignment horizontal="center" vertical="center" wrapText="1"/>
    </xf>
    <xf numFmtId="49" fontId="4" fillId="0" borderId="2" xfId="0" applyNumberFormat="1" applyFont="1" applyBorder="1" applyAlignment="1">
      <alignment horizontal="center" vertical="center" wrapText="1"/>
    </xf>
    <xf numFmtId="14" fontId="2" fillId="0" borderId="2" xfId="0" applyNumberFormat="1" applyFont="1" applyFill="1" applyBorder="1" applyAlignment="1">
      <alignment horizontal="center" vertical="center" wrapText="1"/>
    </xf>
    <xf numFmtId="297" fontId="2" fillId="0" borderId="2" xfId="0" applyNumberFormat="1" applyFont="1" applyBorder="1" applyAlignment="1">
      <alignment horizontal="center" vertical="center" shrinkToFit="1"/>
    </xf>
    <xf numFmtId="14" fontId="5" fillId="0" borderId="4" xfId="0" applyNumberFormat="1" applyFont="1" applyFill="1" applyBorder="1" applyAlignment="1">
      <alignment horizontal="right" vertical="center" wrapText="1"/>
    </xf>
    <xf numFmtId="14" fontId="2" fillId="0" borderId="0" xfId="343" applyNumberFormat="1" applyFont="1" applyAlignment="1">
      <alignment vertical="center"/>
    </xf>
    <xf numFmtId="14" fontId="5" fillId="0" borderId="4" xfId="1667" applyNumberFormat="1" applyFont="1" applyFill="1" applyBorder="1" applyAlignment="1">
      <alignment horizontal="right" vertical="center" wrapText="1"/>
    </xf>
    <xf numFmtId="40" fontId="5" fillId="0" borderId="4" xfId="343" applyNumberFormat="1" applyFont="1" applyBorder="1" applyAlignment="1">
      <alignment horizontal="right" vertical="center" wrapText="1"/>
    </xf>
    <xf numFmtId="40" fontId="2" fillId="0" borderId="6" xfId="0" applyNumberFormat="1" applyFont="1" applyBorder="1" applyAlignment="1">
      <alignment horizontal="center" vertical="center"/>
    </xf>
    <xf numFmtId="49" fontId="2" fillId="0" borderId="4" xfId="0" applyNumberFormat="1" applyFont="1" applyBorder="1" applyAlignment="1">
      <alignment horizontal="left" vertical="center" wrapText="1"/>
    </xf>
    <xf numFmtId="294" fontId="2" fillId="0" borderId="9" xfId="0" applyNumberFormat="1" applyFont="1" applyFill="1" applyBorder="1" applyAlignment="1">
      <alignment vertical="center"/>
    </xf>
    <xf numFmtId="294" fontId="2" fillId="0" borderId="9" xfId="0" applyNumberFormat="1" applyFont="1" applyFill="1" applyBorder="1" applyAlignment="1">
      <alignment horizontal="left" vertical="center"/>
    </xf>
    <xf numFmtId="294" fontId="4" fillId="0" borderId="9" xfId="0" applyNumberFormat="1" applyFont="1" applyFill="1" applyBorder="1" applyAlignment="1">
      <alignment vertical="center"/>
    </xf>
    <xf numFmtId="294" fontId="2" fillId="0" borderId="9" xfId="0" applyNumberFormat="1" applyFont="1" applyFill="1" applyBorder="1" applyAlignment="1">
      <alignment horizontal="right" vertical="center"/>
    </xf>
    <xf numFmtId="294" fontId="2" fillId="0" borderId="4" xfId="0" applyNumberFormat="1" applyFont="1" applyFill="1" applyBorder="1" applyAlignment="1">
      <alignment horizontal="right" vertical="center"/>
    </xf>
    <xf numFmtId="294" fontId="2" fillId="0" borderId="4" xfId="0" applyNumberFormat="1" applyFont="1" applyFill="1" applyBorder="1" applyAlignment="1" applyProtection="1">
      <alignment vertical="center"/>
      <protection locked="0"/>
    </xf>
    <xf numFmtId="294" fontId="2" fillId="0" borderId="11" xfId="0" applyNumberFormat="1" applyFont="1" applyBorder="1" applyAlignment="1">
      <alignment horizontal="center" vertical="center" wrapText="1"/>
    </xf>
    <xf numFmtId="297" fontId="4" fillId="0" borderId="10" xfId="0" applyNumberFormat="1" applyFont="1" applyBorder="1" applyAlignment="1">
      <alignment horizontal="center" vertical="center" wrapText="1"/>
    </xf>
    <xf numFmtId="294" fontId="4" fillId="0" borderId="7" xfId="0" applyNumberFormat="1" applyFont="1" applyBorder="1" applyAlignment="1">
      <alignment horizontal="center" vertical="center" wrapText="1"/>
    </xf>
    <xf numFmtId="294" fontId="2" fillId="0" borderId="5" xfId="0" applyNumberFormat="1" applyFont="1" applyBorder="1" applyAlignment="1">
      <alignment horizontal="left" vertical="center" indent="3"/>
    </xf>
    <xf numFmtId="40" fontId="2" fillId="0" borderId="7" xfId="0" applyNumberFormat="1" applyFont="1" applyBorder="1" applyAlignment="1">
      <alignment vertical="center"/>
    </xf>
    <xf numFmtId="49" fontId="2" fillId="0" borderId="7" xfId="0" applyNumberFormat="1" applyFont="1" applyBorder="1" applyAlignment="1">
      <alignment vertical="center"/>
    </xf>
    <xf numFmtId="14" fontId="2" fillId="0" borderId="2" xfId="0" applyNumberFormat="1" applyFont="1" applyBorder="1" applyAlignment="1">
      <alignment horizontal="center" vertical="center"/>
    </xf>
    <xf numFmtId="302" fontId="4" fillId="0" borderId="4" xfId="0" applyNumberFormat="1" applyFont="1" applyBorder="1" applyAlignment="1">
      <alignment horizontal="center" vertical="center"/>
    </xf>
    <xf numFmtId="302" fontId="2" fillId="2" borderId="4" xfId="0" applyNumberFormat="1" applyFont="1" applyFill="1" applyBorder="1" applyAlignment="1">
      <alignment horizontal="center" vertical="center"/>
    </xf>
    <xf numFmtId="297" fontId="2" fillId="0" borderId="10" xfId="0" applyNumberFormat="1" applyFont="1" applyBorder="1" applyAlignment="1">
      <alignment horizontal="center" vertical="center"/>
    </xf>
    <xf numFmtId="297" fontId="4" fillId="0" borderId="4" xfId="0" applyNumberFormat="1" applyFont="1" applyBorder="1" applyAlignment="1">
      <alignment horizontal="center" vertical="center"/>
    </xf>
    <xf numFmtId="302" fontId="2" fillId="0" borderId="2" xfId="0" applyNumberFormat="1" applyFont="1" applyBorder="1" applyAlignment="1">
      <alignment horizontal="right" vertical="center" shrinkToFit="1"/>
    </xf>
    <xf numFmtId="302" fontId="2" fillId="2" borderId="2" xfId="0" applyNumberFormat="1" applyFont="1" applyFill="1" applyBorder="1" applyAlignment="1">
      <alignment horizontal="right" vertical="center" shrinkToFit="1"/>
    </xf>
    <xf numFmtId="40" fontId="5" fillId="0" borderId="4" xfId="1667" applyNumberFormat="1" applyFont="1" applyFill="1" applyBorder="1" applyAlignment="1">
      <alignment horizontal="right" vertical="center" wrapText="1"/>
    </xf>
    <xf numFmtId="14" fontId="2" fillId="0" borderId="7" xfId="0" applyNumberFormat="1" applyFont="1" applyBorder="1" applyAlignment="1">
      <alignment vertical="center"/>
    </xf>
    <xf numFmtId="14" fontId="2" fillId="0" borderId="2" xfId="0" applyNumberFormat="1" applyFont="1" applyBorder="1" applyAlignment="1">
      <alignment horizontal="center" vertical="center" wrapText="1"/>
    </xf>
    <xf numFmtId="294" fontId="4" fillId="0" borderId="8" xfId="0" applyNumberFormat="1" applyFont="1" applyFill="1" applyBorder="1" applyAlignment="1">
      <alignment horizontal="center" vertical="center"/>
    </xf>
    <xf numFmtId="294" fontId="2" fillId="0" borderId="11" xfId="0" applyNumberFormat="1" applyFont="1" applyFill="1" applyBorder="1" applyAlignment="1">
      <alignment horizontal="center" vertical="center"/>
    </xf>
    <xf numFmtId="294" fontId="2" fillId="0" borderId="9" xfId="0" applyNumberFormat="1" applyFont="1" applyFill="1" applyBorder="1" applyAlignment="1">
      <alignment horizontal="center" vertical="center"/>
    </xf>
    <xf numFmtId="297" fontId="4" fillId="0" borderId="10" xfId="0" applyNumberFormat="1" applyFont="1" applyFill="1" applyBorder="1" applyAlignment="1">
      <alignment horizontal="center" vertical="center"/>
    </xf>
    <xf numFmtId="294" fontId="4" fillId="0" borderId="7" xfId="0" applyNumberFormat="1" applyFont="1" applyFill="1" applyBorder="1" applyAlignment="1">
      <alignment horizontal="center" vertical="center" wrapText="1"/>
    </xf>
    <xf numFmtId="302" fontId="2" fillId="0" borderId="0" xfId="0" applyNumberFormat="1" applyFont="1" applyAlignment="1">
      <alignment vertical="center"/>
    </xf>
    <xf numFmtId="294" fontId="1" fillId="0" borderId="0" xfId="0" applyNumberFormat="1" applyFont="1" applyFill="1" applyAlignment="1">
      <alignment vertical="center"/>
    </xf>
    <xf numFmtId="294" fontId="2" fillId="0" borderId="0" xfId="0" applyNumberFormat="1" applyFont="1" applyFill="1" applyAlignment="1">
      <alignment horizontal="center" vertical="center"/>
    </xf>
    <xf numFmtId="294" fontId="1" fillId="0" borderId="0" xfId="0" applyNumberFormat="1" applyFont="1" applyFill="1" applyAlignment="1">
      <alignment horizontal="center" vertical="center" wrapText="1"/>
    </xf>
    <xf numFmtId="294" fontId="2" fillId="0" borderId="0" xfId="0" applyNumberFormat="1" applyFont="1" applyFill="1" applyAlignment="1">
      <alignment horizontal="right" vertical="center"/>
    </xf>
    <xf numFmtId="294" fontId="2" fillId="0" borderId="1" xfId="0" applyNumberFormat="1" applyFont="1" applyFill="1" applyBorder="1" applyAlignment="1">
      <alignment horizontal="left" vertical="center"/>
    </xf>
    <xf numFmtId="294" fontId="2" fillId="0" borderId="8" xfId="0" applyNumberFormat="1" applyFont="1" applyFill="1" applyBorder="1" applyAlignment="1">
      <alignment horizontal="center" vertical="center"/>
    </xf>
    <xf numFmtId="294" fontId="4" fillId="0" borderId="9" xfId="0" applyNumberFormat="1" applyFont="1" applyFill="1" applyBorder="1" applyAlignment="1">
      <alignment horizontal="center" vertical="center"/>
    </xf>
    <xf numFmtId="294" fontId="2" fillId="0" borderId="4" xfId="0" applyNumberFormat="1" applyFont="1" applyFill="1" applyBorder="1" applyAlignment="1">
      <alignment vertical="center"/>
    </xf>
    <xf numFmtId="10" fontId="2" fillId="0" borderId="0" xfId="0" applyNumberFormat="1" applyFont="1" applyFill="1" applyAlignment="1">
      <alignment vertical="center"/>
    </xf>
    <xf numFmtId="294" fontId="1" fillId="0" borderId="0" xfId="0" applyNumberFormat="1" applyFont="1" applyFill="1" applyAlignment="1">
      <alignment horizontal="center" vertical="center"/>
    </xf>
    <xf numFmtId="10" fontId="2" fillId="0" borderId="0" xfId="0" applyNumberFormat="1" applyFont="1" applyFill="1" applyAlignment="1">
      <alignment horizontal="center" vertical="center"/>
    </xf>
    <xf numFmtId="10" fontId="2" fillId="0" borderId="2" xfId="0" applyNumberFormat="1" applyFont="1" applyFill="1" applyBorder="1" applyAlignment="1">
      <alignment horizontal="center" vertical="center"/>
    </xf>
    <xf numFmtId="294" fontId="4" fillId="0" borderId="5" xfId="0" applyNumberFormat="1" applyFont="1" applyFill="1" applyBorder="1" applyAlignment="1">
      <alignment horizontal="center" vertical="center"/>
    </xf>
    <xf numFmtId="294" fontId="2" fillId="0" borderId="6" xfId="0" applyNumberFormat="1" applyFont="1" applyFill="1" applyBorder="1" applyAlignment="1">
      <alignment horizontal="center" vertical="center"/>
    </xf>
    <xf numFmtId="294" fontId="2" fillId="0" borderId="7" xfId="0" applyNumberFormat="1" applyFont="1" applyFill="1" applyBorder="1" applyAlignment="1">
      <alignment vertical="center"/>
    </xf>
    <xf numFmtId="10" fontId="2" fillId="0" borderId="0" xfId="0" applyNumberFormat="1" applyFont="1" applyAlignment="1">
      <alignment vertical="center"/>
    </xf>
    <xf numFmtId="40" fontId="2" fillId="0" borderId="7" xfId="0" applyNumberFormat="1" applyFont="1" applyFill="1" applyBorder="1" applyAlignment="1">
      <alignment horizontal="right" vertical="center"/>
    </xf>
    <xf numFmtId="294" fontId="4" fillId="0" borderId="0" xfId="0" applyNumberFormat="1" applyFont="1" applyFill="1" applyAlignment="1">
      <alignment horizontal="center" vertical="center"/>
    </xf>
    <xf numFmtId="294" fontId="1" fillId="0" borderId="0" xfId="0" applyNumberFormat="1" applyFont="1" applyFill="1" applyAlignment="1" applyProtection="1">
      <alignment horizontal="center" vertical="center" wrapText="1"/>
    </xf>
    <xf numFmtId="294" fontId="1" fillId="0" borderId="0" xfId="0" applyNumberFormat="1" applyFont="1" applyFill="1" applyAlignment="1" applyProtection="1">
      <alignment horizontal="center" vertical="center"/>
    </xf>
    <xf numFmtId="294" fontId="2" fillId="0" borderId="0" xfId="0" applyNumberFormat="1" applyFont="1" applyFill="1" applyAlignment="1" applyProtection="1">
      <alignment horizontal="left" vertical="center"/>
    </xf>
    <xf numFmtId="294" fontId="2" fillId="0" borderId="2" xfId="0" applyNumberFormat="1" applyFont="1" applyFill="1" applyBorder="1" applyAlignment="1" applyProtection="1">
      <alignment horizontal="center" vertical="center"/>
    </xf>
    <xf numFmtId="294" fontId="4" fillId="0" borderId="2" xfId="0" applyNumberFormat="1" applyFont="1" applyFill="1" applyBorder="1" applyAlignment="1" applyProtection="1">
      <alignment horizontal="center" vertical="center"/>
    </xf>
    <xf numFmtId="302" fontId="5" fillId="0" borderId="4" xfId="0" applyNumberFormat="1" applyFont="1" applyFill="1" applyBorder="1" applyAlignment="1" applyProtection="1">
      <alignment horizontal="right" vertical="center" wrapText="1"/>
    </xf>
    <xf numFmtId="294" fontId="4" fillId="0" borderId="5" xfId="0" applyNumberFormat="1" applyFont="1" applyFill="1" applyBorder="1" applyAlignment="1" applyProtection="1">
      <alignment horizontal="center" vertical="center"/>
    </xf>
    <xf numFmtId="294" fontId="2" fillId="0" borderId="6" xfId="0" applyNumberFormat="1" applyFont="1" applyFill="1" applyBorder="1" applyAlignment="1" applyProtection="1">
      <alignment horizontal="center" vertical="center"/>
    </xf>
    <xf numFmtId="294" fontId="2" fillId="0" borderId="7" xfId="0" applyNumberFormat="1" applyFont="1" applyFill="1" applyBorder="1" applyAlignment="1" applyProtection="1">
      <alignment vertical="center"/>
    </xf>
    <xf numFmtId="294" fontId="2" fillId="0" borderId="7" xfId="0" applyNumberFormat="1" applyFont="1" applyFill="1" applyBorder="1" applyAlignment="1" applyProtection="1">
      <alignment horizontal="right" vertical="center"/>
    </xf>
    <xf numFmtId="294" fontId="2" fillId="0" borderId="7" xfId="0" applyNumberFormat="1" applyFont="1" applyFill="1" applyBorder="1" applyAlignment="1" applyProtection="1">
      <alignment horizontal="center" vertical="center"/>
    </xf>
    <xf numFmtId="296" fontId="2" fillId="0" borderId="7" xfId="0" applyNumberFormat="1" applyFont="1" applyFill="1" applyBorder="1" applyAlignment="1">
      <alignment horizontal="right" vertical="center"/>
    </xf>
    <xf numFmtId="294" fontId="2" fillId="0" borderId="7" xfId="0" applyNumberFormat="1" applyFont="1" applyFill="1" applyBorder="1" applyAlignment="1">
      <alignment horizontal="right" vertical="center"/>
    </xf>
    <xf numFmtId="294" fontId="5" fillId="0" borderId="0" xfId="0" applyNumberFormat="1" applyFont="1" applyBorder="1" applyAlignment="1">
      <alignment horizontal="right" vertical="center"/>
    </xf>
    <xf numFmtId="294" fontId="5" fillId="0" borderId="4" xfId="0" applyNumberFormat="1" applyFont="1" applyBorder="1" applyAlignment="1">
      <alignment horizontal="center" vertical="center"/>
    </xf>
    <xf numFmtId="294" fontId="12" fillId="0" borderId="9" xfId="0" applyNumberFormat="1" applyFont="1" applyBorder="1" applyAlignment="1">
      <alignment horizontal="center" vertical="center"/>
    </xf>
    <xf numFmtId="294" fontId="5" fillId="0" borderId="9" xfId="0" applyNumberFormat="1" applyFont="1" applyBorder="1" applyAlignment="1">
      <alignment horizontal="center" vertical="center"/>
    </xf>
    <xf numFmtId="294" fontId="4" fillId="0" borderId="4" xfId="0" applyNumberFormat="1" applyFont="1" applyBorder="1" applyAlignment="1">
      <alignment horizontal="left" vertical="center"/>
    </xf>
    <xf numFmtId="294" fontId="12" fillId="0" borderId="4" xfId="1318" applyNumberFormat="1" applyFont="1" applyBorder="1" applyAlignment="1" applyProtection="1">
      <alignment horizontal="left" vertical="center" indent="1"/>
    </xf>
    <xf numFmtId="294" fontId="5" fillId="0" borderId="4" xfId="1318" applyNumberFormat="1" applyFont="1" applyBorder="1" applyAlignment="1" applyProtection="1">
      <alignment horizontal="left" vertical="center" indent="1"/>
    </xf>
    <xf numFmtId="294" fontId="10" fillId="0" borderId="4" xfId="1318" applyNumberFormat="1" applyFont="1" applyBorder="1" applyAlignment="1" applyProtection="1">
      <alignment horizontal="left" vertical="center" indent="1"/>
    </xf>
    <xf numFmtId="294" fontId="5" fillId="0" borderId="8" xfId="0" applyNumberFormat="1" applyFont="1" applyBorder="1" applyAlignment="1">
      <alignment horizontal="center" vertical="center"/>
    </xf>
    <xf numFmtId="294" fontId="6" fillId="0" borderId="0" xfId="0" applyNumberFormat="1" applyFont="1" applyAlignment="1">
      <alignment vertical="center"/>
    </xf>
    <xf numFmtId="294" fontId="2" fillId="0" borderId="0" xfId="0" applyNumberFormat="1" applyFont="1"/>
    <xf numFmtId="294" fontId="4" fillId="0" borderId="0" xfId="0" applyNumberFormat="1" applyFont="1" applyFill="1" applyAlignment="1">
      <alignment horizontal="right" vertical="center"/>
    </xf>
    <xf numFmtId="267" fontId="4" fillId="0" borderId="0" xfId="846" applyNumberFormat="1" applyFont="1" applyAlignment="1" applyProtection="1">
      <alignment horizontal="right"/>
      <protection locked="0"/>
    </xf>
    <xf numFmtId="294" fontId="4" fillId="0" borderId="9" xfId="0" applyNumberFormat="1" applyFont="1" applyBorder="1" applyAlignment="1">
      <alignment horizontal="center" vertical="center"/>
    </xf>
    <xf numFmtId="294" fontId="4" fillId="3" borderId="0" xfId="0" applyNumberFormat="1" applyFont="1" applyFill="1" applyAlignment="1">
      <alignment horizontal="center" vertical="center"/>
    </xf>
    <xf numFmtId="298" fontId="2" fillId="0" borderId="4" xfId="0" applyNumberFormat="1" applyFont="1" applyBorder="1" applyAlignment="1">
      <alignment horizontal="center" vertical="center"/>
    </xf>
    <xf numFmtId="294" fontId="28" fillId="0" borderId="9" xfId="1318" applyNumberFormat="1" applyFont="1" applyBorder="1" applyAlignment="1" applyProtection="1">
      <alignment horizontal="left" vertical="center"/>
    </xf>
    <xf numFmtId="294" fontId="6" fillId="0" borderId="9" xfId="0" applyNumberFormat="1" applyFont="1" applyBorder="1" applyAlignment="1">
      <alignment horizontal="right" vertical="center"/>
    </xf>
    <xf numFmtId="294" fontId="29" fillId="0" borderId="0" xfId="0" applyNumberFormat="1" applyFont="1" applyFill="1" applyAlignment="1">
      <alignment vertical="center"/>
    </xf>
    <xf numFmtId="298" fontId="2" fillId="0" borderId="4" xfId="0" applyNumberFormat="1" applyFont="1" applyFill="1" applyBorder="1" applyAlignment="1">
      <alignment horizontal="center" vertical="center"/>
    </xf>
    <xf numFmtId="294" fontId="28" fillId="0" borderId="9" xfId="0" applyNumberFormat="1" applyFont="1" applyBorder="1" applyAlignment="1">
      <alignment horizontal="left" vertical="center"/>
    </xf>
    <xf numFmtId="294" fontId="6" fillId="0" borderId="4" xfId="0" applyNumberFormat="1" applyFont="1" applyBorder="1" applyAlignment="1">
      <alignment horizontal="right" vertical="center"/>
    </xf>
    <xf numFmtId="294" fontId="6" fillId="0" borderId="0" xfId="1439" applyNumberFormat="1" applyFont="1" applyAlignment="1">
      <alignment horizontal="center" vertical="center"/>
    </xf>
    <xf numFmtId="298" fontId="2" fillId="0" borderId="0" xfId="0" applyNumberFormat="1" applyFont="1" applyBorder="1" applyAlignment="1" applyProtection="1">
      <alignment horizontal="center" vertical="center"/>
    </xf>
    <xf numFmtId="294" fontId="2" fillId="10" borderId="0" xfId="0" applyNumberFormat="1" applyFont="1" applyFill="1" applyAlignment="1">
      <alignment vertical="center"/>
    </xf>
    <xf numFmtId="294" fontId="4" fillId="0" borderId="0" xfId="0" applyNumberFormat="1" applyFont="1"/>
    <xf numFmtId="267" fontId="13" fillId="0" borderId="0" xfId="846" applyNumberFormat="1" applyFont="1" applyAlignment="1" applyProtection="1">
      <alignment horizontal="left"/>
      <protection locked="0"/>
    </xf>
    <xf numFmtId="267" fontId="6" fillId="0" borderId="0" xfId="846" applyNumberFormat="1" applyFont="1" applyAlignment="1" applyProtection="1">
      <alignment horizontal="center"/>
      <protection locked="0"/>
    </xf>
    <xf numFmtId="267" fontId="2" fillId="0" borderId="0" xfId="846" applyNumberFormat="1" applyAlignment="1" applyProtection="1">
      <alignment horizontal="center"/>
      <protection locked="0"/>
    </xf>
    <xf numFmtId="267" fontId="4" fillId="0" borderId="0" xfId="846" applyNumberFormat="1" applyFont="1" applyAlignment="1" applyProtection="1">
      <alignment horizontal="left"/>
      <protection locked="0"/>
    </xf>
    <xf numFmtId="0" fontId="30" fillId="0" borderId="0" xfId="338" applyFont="1" applyAlignment="1" applyProtection="1">
      <alignment vertical="center"/>
      <protection locked="0"/>
    </xf>
    <xf numFmtId="267" fontId="2" fillId="0" borderId="0" xfId="846" applyNumberFormat="1" applyAlignment="1" applyProtection="1">
      <alignment horizontal="left"/>
      <protection locked="0"/>
    </xf>
    <xf numFmtId="308" fontId="2" fillId="0" borderId="0" xfId="846" applyNumberFormat="1" applyAlignment="1" applyProtection="1">
      <alignment horizontal="left"/>
      <protection locked="0"/>
    </xf>
    <xf numFmtId="267" fontId="2" fillId="0" borderId="0" xfId="846" applyNumberFormat="1" applyAlignment="1" applyProtection="1">
      <alignment horizontal="right"/>
      <protection locked="0"/>
    </xf>
    <xf numFmtId="267" fontId="31" fillId="0" borderId="0" xfId="1318" applyNumberFormat="1" applyFont="1" applyFill="1" applyBorder="1" applyAlignment="1" applyProtection="1">
      <alignment horizontal="left"/>
      <protection locked="0"/>
    </xf>
    <xf numFmtId="267" fontId="13" fillId="0" borderId="0" xfId="846" applyNumberFormat="1" applyFont="1" applyAlignment="1" applyProtection="1">
      <alignment horizontal="center"/>
      <protection locked="0"/>
    </xf>
    <xf numFmtId="267" fontId="32" fillId="0" borderId="0" xfId="846" applyNumberFormat="1" applyFont="1" applyAlignment="1" applyProtection="1">
      <alignment horizontal="center"/>
      <protection locked="0"/>
    </xf>
    <xf numFmtId="0" fontId="2" fillId="0" borderId="0" xfId="846" applyAlignment="1" applyProtection="1">
      <alignment horizontal="center"/>
      <protection locked="0"/>
    </xf>
    <xf numFmtId="267" fontId="4" fillId="0" borderId="1" xfId="846" applyNumberFormat="1" applyFont="1" applyBorder="1" applyAlignment="1" applyProtection="1">
      <alignment readingOrder="1"/>
      <protection locked="0"/>
    </xf>
    <xf numFmtId="267" fontId="2" fillId="0" borderId="1" xfId="846" applyNumberFormat="1" applyBorder="1" applyAlignment="1" applyProtection="1">
      <alignment readingOrder="1"/>
      <protection locked="0"/>
    </xf>
    <xf numFmtId="267" fontId="6" fillId="0" borderId="0" xfId="846" applyNumberFormat="1" applyFont="1" applyAlignment="1" applyProtection="1">
      <alignment horizontal="left"/>
      <protection locked="0"/>
    </xf>
    <xf numFmtId="302" fontId="30" fillId="0" borderId="4" xfId="3" applyNumberFormat="1" applyFont="1" applyFill="1" applyBorder="1" applyAlignment="1">
      <alignment horizontal="center" vertical="center"/>
    </xf>
    <xf numFmtId="302" fontId="33" fillId="0" borderId="4" xfId="3" applyNumberFormat="1" applyFont="1" applyFill="1" applyBorder="1" applyAlignment="1">
      <alignment horizontal="center" vertical="center"/>
    </xf>
    <xf numFmtId="302" fontId="30" fillId="0" borderId="4" xfId="3" applyNumberFormat="1" applyFont="1" applyFill="1" applyBorder="1" applyAlignment="1">
      <alignment horizontal="center" vertical="center" wrapText="1"/>
    </xf>
    <xf numFmtId="296" fontId="34" fillId="0" borderId="4" xfId="3" applyNumberFormat="1" applyFont="1" applyFill="1" applyBorder="1" applyAlignment="1">
      <alignment vertical="center" wrapText="1"/>
    </xf>
    <xf numFmtId="43" fontId="30" fillId="0" borderId="4" xfId="3" applyNumberFormat="1" applyFont="1" applyFill="1" applyBorder="1" applyAlignment="1">
      <alignment horizontal="center" vertical="center"/>
    </xf>
    <xf numFmtId="43" fontId="30" fillId="0" borderId="4" xfId="3" applyNumberFormat="1" applyFont="1" applyFill="1" applyBorder="1" applyAlignment="1">
      <alignment horizontal="right" vertical="center"/>
    </xf>
    <xf numFmtId="43" fontId="30" fillId="0" borderId="4" xfId="3" applyNumberFormat="1" applyFont="1" applyFill="1" applyBorder="1" applyAlignment="1">
      <alignment vertical="center"/>
    </xf>
    <xf numFmtId="296" fontId="30" fillId="0" borderId="4" xfId="3" applyNumberFormat="1" applyFont="1" applyFill="1" applyBorder="1" applyAlignment="1">
      <alignment vertical="center" wrapText="1"/>
    </xf>
    <xf numFmtId="296" fontId="33" fillId="0" borderId="4" xfId="3" applyNumberFormat="1" applyFont="1" applyFill="1" applyBorder="1" applyAlignment="1">
      <alignment vertical="center" wrapText="1"/>
    </xf>
    <xf numFmtId="296" fontId="35" fillId="0" borderId="4" xfId="3" applyNumberFormat="1" applyFont="1" applyFill="1" applyBorder="1" applyAlignment="1">
      <alignment vertical="center" wrapText="1"/>
    </xf>
    <xf numFmtId="296" fontId="34" fillId="0" borderId="4" xfId="3" applyNumberFormat="1" applyFont="1" applyFill="1" applyBorder="1" applyAlignment="1">
      <alignment horizontal="center" vertical="center" wrapText="1"/>
    </xf>
    <xf numFmtId="0" fontId="30" fillId="0" borderId="0" xfId="338" applyFont="1" applyAlignment="1">
      <alignment vertical="center"/>
    </xf>
    <xf numFmtId="294" fontId="36" fillId="0" borderId="0" xfId="1625" applyNumberFormat="1" applyAlignment="1" applyProtection="1">
      <alignment vertical="center" wrapText="1"/>
      <protection locked="0"/>
    </xf>
    <xf numFmtId="294" fontId="37" fillId="0" borderId="0" xfId="1625" applyNumberFormat="1" applyFont="1" applyAlignment="1" applyProtection="1">
      <alignment horizontal="left" vertical="center" wrapText="1" indent="2"/>
      <protection locked="0"/>
    </xf>
    <xf numFmtId="294" fontId="38" fillId="0" borderId="0" xfId="1625" applyNumberFormat="1" applyFont="1" applyAlignment="1" applyProtection="1">
      <alignment vertical="center" wrapText="1"/>
      <protection locked="0"/>
    </xf>
    <xf numFmtId="294" fontId="36" fillId="0" borderId="0" xfId="1625" applyNumberFormat="1" applyAlignment="1" applyProtection="1">
      <alignment horizontal="left" vertical="center" wrapText="1" indent="2"/>
      <protection locked="0"/>
    </xf>
    <xf numFmtId="294" fontId="38" fillId="0" borderId="0" xfId="1625" applyNumberFormat="1" applyFont="1" applyAlignment="1" applyProtection="1">
      <alignment horizontal="left" vertical="center" wrapText="1" indent="3"/>
      <protection locked="0"/>
    </xf>
    <xf numFmtId="294" fontId="38" fillId="0" borderId="0" xfId="1625" applyNumberFormat="1" applyFont="1" applyAlignment="1" applyProtection="1">
      <alignment horizontal="left" vertical="center" wrapText="1"/>
      <protection locked="0"/>
    </xf>
    <xf numFmtId="294" fontId="36" fillId="0" borderId="0" xfId="1625" applyNumberFormat="1" applyAlignment="1" applyProtection="1">
      <alignment horizontal="left" vertical="center" wrapText="1" indent="1"/>
      <protection locked="0"/>
    </xf>
    <xf numFmtId="294" fontId="36" fillId="0" borderId="0" xfId="1625" applyNumberFormat="1" applyAlignment="1" applyProtection="1">
      <alignment wrapText="1"/>
      <protection locked="0"/>
    </xf>
    <xf numFmtId="294" fontId="36" fillId="0" borderId="0" xfId="1625" applyNumberFormat="1" applyAlignment="1">
      <alignment wrapText="1"/>
    </xf>
    <xf numFmtId="294" fontId="39" fillId="0" borderId="0" xfId="1625" applyNumberFormat="1" applyFont="1" applyAlignment="1">
      <alignment horizontal="center" wrapText="1"/>
    </xf>
    <xf numFmtId="294" fontId="40" fillId="0" borderId="0" xfId="1625" applyNumberFormat="1" applyFont="1" applyAlignment="1">
      <alignment horizontal="center" wrapText="1"/>
    </xf>
    <xf numFmtId="294" fontId="36" fillId="0" borderId="0" xfId="1625" applyNumberFormat="1" applyAlignment="1">
      <alignment vertical="center" wrapText="1"/>
    </xf>
    <xf numFmtId="294" fontId="41" fillId="0" borderId="0" xfId="1625" applyNumberFormat="1" applyFont="1" applyAlignment="1">
      <alignment horizontal="left" vertical="center" wrapText="1"/>
    </xf>
    <xf numFmtId="294" fontId="42" fillId="0" borderId="0" xfId="1625" applyNumberFormat="1" applyFont="1" applyAlignment="1">
      <alignment horizontal="left" vertical="center" wrapText="1" indent="1"/>
    </xf>
    <xf numFmtId="294" fontId="43" fillId="0" borderId="0" xfId="1625" applyNumberFormat="1" applyFont="1" applyAlignment="1" applyProtection="1">
      <alignment horizontal="left" vertical="center" wrapText="1" indent="1"/>
      <protection locked="0"/>
    </xf>
    <xf numFmtId="294" fontId="43" fillId="0" borderId="0" xfId="1625" applyNumberFormat="1" applyFont="1" applyAlignment="1">
      <alignment horizontal="left" vertical="center" wrapText="1" indent="1"/>
    </xf>
    <xf numFmtId="294" fontId="42" fillId="0" borderId="0" xfId="1625" applyNumberFormat="1" applyFont="1" applyAlignment="1" applyProtection="1">
      <alignment horizontal="left" vertical="center" wrapText="1" indent="1"/>
      <protection locked="0"/>
    </xf>
    <xf numFmtId="294" fontId="41" fillId="0" borderId="0" xfId="1625" applyNumberFormat="1" applyFont="1" applyAlignment="1" applyProtection="1">
      <alignment horizontal="left" vertical="center" wrapText="1"/>
      <protection locked="0"/>
    </xf>
    <xf numFmtId="294" fontId="44" fillId="0" borderId="0" xfId="0" applyNumberFormat="1" applyFont="1" applyFill="1" applyAlignment="1" applyProtection="1">
      <alignment horizontal="left" vertical="center" wrapText="1" indent="1"/>
      <protection locked="0"/>
    </xf>
    <xf numFmtId="294" fontId="42" fillId="11" borderId="0" xfId="1625" applyNumberFormat="1" applyFont="1" applyFill="1" applyAlignment="1" applyProtection="1">
      <alignment horizontal="left" vertical="center" wrapText="1" indent="1"/>
      <protection locked="0"/>
    </xf>
    <xf numFmtId="294" fontId="45" fillId="0" borderId="0" xfId="407" applyNumberFormat="1" applyFont="1" applyFill="1" applyAlignment="1" applyProtection="1">
      <alignment horizontal="left" vertical="center" wrapText="1"/>
      <protection locked="0"/>
    </xf>
    <xf numFmtId="294" fontId="42" fillId="0" borderId="0" xfId="1625" applyNumberFormat="1" applyFont="1" applyAlignment="1" applyProtection="1">
      <alignment horizontal="left" vertical="center" wrapText="1" indent="2"/>
      <protection locked="0"/>
    </xf>
    <xf numFmtId="294" fontId="42" fillId="0" borderId="0" xfId="1625" applyNumberFormat="1" applyFont="1" applyAlignment="1" applyProtection="1">
      <alignment horizontal="left" vertical="center" wrapText="1" indent="3"/>
      <protection locked="0"/>
    </xf>
    <xf numFmtId="294" fontId="0" fillId="0" borderId="0" xfId="0" applyNumberFormat="1" applyFill="1" applyAlignment="1" applyProtection="1">
      <alignment horizontal="left" vertical="center" wrapText="1" indent="1"/>
      <protection locked="0"/>
    </xf>
    <xf numFmtId="294" fontId="42" fillId="0" borderId="0" xfId="1625" applyNumberFormat="1" applyFont="1" applyAlignment="1" applyProtection="1">
      <alignment horizontal="left" vertical="center" wrapText="1" indent="4"/>
      <protection locked="0"/>
    </xf>
    <xf numFmtId="0" fontId="0" fillId="0" borderId="0" xfId="0" applyFill="1"/>
    <xf numFmtId="0" fontId="46" fillId="0" borderId="0" xfId="1589" applyFont="1" applyAlignment="1" applyProtection="1">
      <alignment vertical="center"/>
      <protection hidden="1"/>
    </xf>
    <xf numFmtId="0" fontId="47" fillId="0" borderId="0" xfId="1318" applyFont="1" applyAlignment="1" applyProtection="1">
      <alignment vertical="center"/>
      <protection hidden="1"/>
    </xf>
    <xf numFmtId="0" fontId="48" fillId="0" borderId="0" xfId="1318" applyFont="1" applyAlignment="1" applyProtection="1">
      <alignment vertical="center"/>
      <protection hidden="1"/>
    </xf>
    <xf numFmtId="0" fontId="46" fillId="0" borderId="13" xfId="1589" applyFont="1" applyBorder="1" applyAlignment="1" applyProtection="1">
      <alignment vertical="center"/>
      <protection hidden="1"/>
    </xf>
    <xf numFmtId="0" fontId="46" fillId="0" borderId="15" xfId="1589" applyFont="1" applyBorder="1" applyAlignment="1" applyProtection="1">
      <alignment vertical="center"/>
      <protection hidden="1"/>
    </xf>
    <xf numFmtId="0" fontId="49" fillId="0" borderId="14" xfId="1589" applyFont="1" applyBorder="1" applyAlignment="1" applyProtection="1">
      <alignment vertical="center"/>
      <protection hidden="1"/>
    </xf>
    <xf numFmtId="0" fontId="46" fillId="0" borderId="14" xfId="1589" applyFont="1" applyBorder="1" applyAlignment="1" applyProtection="1">
      <alignment vertical="center"/>
      <protection hidden="1"/>
    </xf>
    <xf numFmtId="0" fontId="33" fillId="3" borderId="4" xfId="1589" applyFont="1" applyFill="1" applyBorder="1" applyAlignment="1" applyProtection="1">
      <alignment vertical="center"/>
      <protection hidden="1"/>
    </xf>
    <xf numFmtId="0" fontId="33" fillId="3" borderId="4" xfId="1589" applyFont="1" applyFill="1" applyBorder="1" applyAlignment="1" applyProtection="1">
      <alignment horizontal="left" vertical="center"/>
      <protection locked="0" hidden="1"/>
    </xf>
    <xf numFmtId="0" fontId="46" fillId="3" borderId="4" xfId="1589" applyFont="1" applyFill="1" applyBorder="1" applyAlignment="1" applyProtection="1">
      <alignment horizontal="left" vertical="center"/>
      <protection locked="0" hidden="1"/>
    </xf>
    <xf numFmtId="309" fontId="46" fillId="3" borderId="4" xfId="1589" applyNumberFormat="1" applyFont="1" applyFill="1" applyBorder="1" applyAlignment="1" applyProtection="1">
      <alignment horizontal="left" vertical="center"/>
      <protection locked="0"/>
    </xf>
    <xf numFmtId="309" fontId="33" fillId="3" borderId="4" xfId="1589" applyNumberFormat="1" applyFont="1" applyFill="1" applyBorder="1" applyAlignment="1" applyProtection="1">
      <alignment horizontal="left" vertical="center"/>
      <protection locked="0"/>
    </xf>
    <xf numFmtId="0" fontId="33" fillId="0" borderId="0" xfId="1589" applyFont="1" applyAlignment="1" applyProtection="1">
      <alignment vertical="center"/>
      <protection hidden="1"/>
    </xf>
    <xf numFmtId="0" fontId="46" fillId="0" borderId="0" xfId="1589" applyFont="1" applyAlignment="1" applyProtection="1">
      <alignment horizontal="left" vertical="center"/>
      <protection locked="0" hidden="1"/>
    </xf>
    <xf numFmtId="0" fontId="33" fillId="0" borderId="4" xfId="1589" applyFont="1" applyBorder="1" applyAlignment="1" applyProtection="1">
      <alignment horizontal="center" vertical="center"/>
      <protection locked="0" hidden="1"/>
    </xf>
    <xf numFmtId="0" fontId="46" fillId="0" borderId="4" xfId="1589" applyFont="1" applyBorder="1" applyAlignment="1" applyProtection="1">
      <alignment horizontal="center" vertical="center"/>
      <protection locked="0" hidden="1"/>
    </xf>
    <xf numFmtId="0" fontId="33" fillId="0" borderId="12" xfId="1589" applyFont="1" applyBorder="1" applyAlignment="1" applyProtection="1">
      <alignment vertical="center"/>
      <protection hidden="1"/>
    </xf>
    <xf numFmtId="0" fontId="33" fillId="0" borderId="4" xfId="1589" applyFont="1" applyBorder="1" applyAlignment="1" applyProtection="1">
      <alignment horizontal="center" vertical="center"/>
      <protection hidden="1"/>
    </xf>
    <xf numFmtId="294" fontId="12" fillId="0" borderId="0" xfId="1318" applyNumberFormat="1" applyFont="1" applyBorder="1" applyAlignment="1" applyProtection="1">
      <alignment horizontal="left" vertical="center"/>
    </xf>
    <xf numFmtId="31" fontId="33" fillId="0" borderId="4" xfId="1589" applyNumberFormat="1" applyFont="1" applyBorder="1" applyAlignment="1" applyProtection="1">
      <alignment horizontal="center" vertical="center"/>
      <protection locked="0" hidden="1"/>
    </xf>
    <xf numFmtId="0" fontId="33" fillId="0" borderId="0" xfId="1589" applyFont="1" applyAlignment="1" applyProtection="1">
      <alignment horizontal="center" vertical="center"/>
      <protection locked="0" hidden="1"/>
    </xf>
    <xf numFmtId="31" fontId="33" fillId="0" borderId="0" xfId="1589" applyNumberFormat="1" applyFont="1" applyAlignment="1" applyProtection="1">
      <alignment horizontal="center" vertical="center"/>
      <protection locked="0" hidden="1"/>
    </xf>
    <xf numFmtId="0" fontId="46" fillId="0" borderId="0" xfId="1589" applyFont="1" applyAlignment="1" applyProtection="1">
      <alignment horizontal="center" vertical="center"/>
      <protection locked="0" hidden="1"/>
    </xf>
    <xf numFmtId="294" fontId="12" fillId="0" borderId="0" xfId="1318" applyNumberFormat="1" applyFont="1" applyFill="1" applyBorder="1" applyAlignment="1" applyProtection="1">
      <alignment horizontal="left" vertical="center"/>
    </xf>
    <xf numFmtId="0" fontId="46" fillId="0" borderId="0" xfId="1589" applyFont="1" applyAlignment="1" applyProtection="1">
      <alignment vertical="center"/>
      <protection locked="0" hidden="1"/>
    </xf>
    <xf numFmtId="0" fontId="2" fillId="0" borderId="0" xfId="1613" applyFont="1"/>
    <xf numFmtId="49" fontId="32" fillId="12" borderId="1" xfId="1667" applyNumberFormat="1" applyFont="1" applyFill="1" applyBorder="1" applyAlignment="1">
      <alignment horizontal="center" vertical="center"/>
    </xf>
    <xf numFmtId="49" fontId="4" fillId="13" borderId="13" xfId="1667" applyNumberFormat="1" applyFont="1" applyFill="1" applyBorder="1" applyAlignment="1">
      <alignment vertical="center"/>
    </xf>
    <xf numFmtId="49" fontId="50" fillId="13" borderId="15" xfId="1318" applyNumberFormat="1" applyFont="1" applyFill="1" applyBorder="1" applyAlignment="1" applyProtection="1">
      <alignment vertical="top"/>
    </xf>
    <xf numFmtId="49" fontId="4" fillId="13" borderId="15" xfId="576" applyNumberFormat="1" applyFont="1" applyFill="1" applyBorder="1" applyAlignment="1">
      <alignment vertical="center"/>
    </xf>
    <xf numFmtId="49" fontId="4" fillId="13" borderId="15" xfId="576" applyNumberFormat="1" applyFont="1" applyFill="1" applyBorder="1" applyAlignment="1">
      <alignment horizontal="center" vertical="center"/>
    </xf>
    <xf numFmtId="49" fontId="4" fillId="13" borderId="3" xfId="576" applyNumberFormat="1" applyFont="1" applyFill="1" applyBorder="1" applyAlignment="1">
      <alignment vertical="center"/>
    </xf>
    <xf numFmtId="49" fontId="4" fillId="13" borderId="14" xfId="1667" applyNumberFormat="1" applyFont="1" applyFill="1" applyBorder="1" applyAlignment="1">
      <alignment vertical="top"/>
    </xf>
    <xf numFmtId="0" fontId="50" fillId="13" borderId="0" xfId="1318" applyFont="1" applyFill="1" applyBorder="1" applyAlignment="1" applyProtection="1">
      <alignment horizontal="left"/>
    </xf>
    <xf numFmtId="0" fontId="2" fillId="13" borderId="0" xfId="1613" applyFont="1" applyFill="1"/>
    <xf numFmtId="49" fontId="4" fillId="13" borderId="0" xfId="576" applyNumberFormat="1" applyFont="1" applyFill="1" applyAlignment="1">
      <alignment vertical="top"/>
    </xf>
    <xf numFmtId="49" fontId="4" fillId="13" borderId="0" xfId="576" applyNumberFormat="1" applyFont="1" applyFill="1" applyAlignment="1">
      <alignment horizontal="center" vertical="top"/>
    </xf>
    <xf numFmtId="49" fontId="4" fillId="13" borderId="12" xfId="576" applyNumberFormat="1" applyFont="1" applyFill="1" applyBorder="1" applyAlignment="1">
      <alignment vertical="top"/>
    </xf>
    <xf numFmtId="49" fontId="4" fillId="13" borderId="14" xfId="1667" applyNumberFormat="1" applyFont="1" applyFill="1" applyBorder="1" applyAlignment="1">
      <alignment horizontal="left" vertical="center"/>
    </xf>
    <xf numFmtId="49" fontId="50" fillId="13" borderId="0" xfId="1318" applyNumberFormat="1" applyFont="1" applyFill="1" applyBorder="1" applyAlignment="1" applyProtection="1">
      <alignment horizontal="left" vertical="center"/>
    </xf>
    <xf numFmtId="49" fontId="50" fillId="13" borderId="0" xfId="1318" applyNumberFormat="1" applyFont="1" applyFill="1" applyBorder="1" applyAlignment="1" applyProtection="1">
      <alignment horizontal="left" vertical="top"/>
    </xf>
    <xf numFmtId="49" fontId="50" fillId="13" borderId="0" xfId="1318" applyNumberFormat="1" applyFont="1" applyFill="1" applyBorder="1" applyAlignment="1" applyProtection="1">
      <alignment vertical="center"/>
    </xf>
    <xf numFmtId="49" fontId="4" fillId="13" borderId="0" xfId="576" applyNumberFormat="1" applyFont="1" applyFill="1" applyAlignment="1">
      <alignment horizontal="left" vertical="center"/>
    </xf>
    <xf numFmtId="49" fontId="4" fillId="13" borderId="0" xfId="576" applyNumberFormat="1" applyFont="1" applyFill="1" applyAlignment="1">
      <alignment vertical="center"/>
    </xf>
    <xf numFmtId="49" fontId="4" fillId="13" borderId="12" xfId="576" applyNumberFormat="1" applyFont="1" applyFill="1" applyBorder="1" applyAlignment="1">
      <alignment vertical="center"/>
    </xf>
    <xf numFmtId="49" fontId="4" fillId="13" borderId="14" xfId="1667" applyNumberFormat="1" applyFont="1" applyFill="1" applyBorder="1" applyAlignment="1">
      <alignment vertical="center"/>
    </xf>
    <xf numFmtId="310" fontId="4" fillId="13" borderId="12" xfId="576" applyNumberFormat="1" applyFont="1" applyFill="1" applyBorder="1" applyAlignment="1">
      <alignment vertical="center"/>
    </xf>
    <xf numFmtId="0" fontId="4" fillId="13" borderId="0" xfId="1613" applyFont="1" applyFill="1"/>
    <xf numFmtId="0" fontId="2" fillId="13" borderId="12" xfId="1613" applyFont="1" applyFill="1" applyBorder="1"/>
    <xf numFmtId="0" fontId="51" fillId="13" borderId="0" xfId="6" applyFont="1" applyFill="1" applyBorder="1"/>
    <xf numFmtId="49" fontId="52" fillId="13" borderId="0" xfId="6" applyNumberFormat="1" applyFont="1" applyFill="1" applyBorder="1" applyAlignment="1" applyProtection="1">
      <alignment vertical="center"/>
    </xf>
    <xf numFmtId="49" fontId="51" fillId="13" borderId="0" xfId="6" applyNumberFormat="1" applyFont="1" applyFill="1" applyBorder="1" applyAlignment="1" applyProtection="1">
      <alignment vertical="center"/>
    </xf>
    <xf numFmtId="49" fontId="53" fillId="13" borderId="0" xfId="6" applyNumberFormat="1" applyFont="1" applyFill="1" applyBorder="1" applyAlignment="1" applyProtection="1">
      <alignment vertical="center"/>
    </xf>
    <xf numFmtId="49" fontId="4" fillId="13" borderId="0" xfId="0" applyNumberFormat="1" applyFont="1" applyFill="1" applyBorder="1" applyAlignment="1" applyProtection="1">
      <alignment vertical="center"/>
    </xf>
    <xf numFmtId="0" fontId="2" fillId="13" borderId="14" xfId="1613" applyFont="1" applyFill="1" applyBorder="1"/>
    <xf numFmtId="49" fontId="2" fillId="13" borderId="0" xfId="0" applyNumberFormat="1" applyFont="1" applyFill="1" applyBorder="1" applyAlignment="1" applyProtection="1">
      <alignment vertical="center"/>
    </xf>
    <xf numFmtId="0" fontId="2" fillId="13" borderId="5" xfId="1613" applyFont="1" applyFill="1" applyBorder="1"/>
    <xf numFmtId="0" fontId="2" fillId="13" borderId="1" xfId="1613" applyFont="1" applyFill="1" applyBorder="1"/>
    <xf numFmtId="0" fontId="2" fillId="13" borderId="6" xfId="1613" applyFont="1" applyFill="1" applyBorder="1"/>
    <xf numFmtId="0" fontId="54" fillId="0" borderId="0" xfId="0" applyFont="1" applyAlignment="1">
      <alignment vertical="center"/>
    </xf>
    <xf numFmtId="0" fontId="55" fillId="0" borderId="0" xfId="0" applyFont="1" applyAlignment="1">
      <alignment horizontal="center" vertical="center"/>
    </xf>
    <xf numFmtId="0" fontId="55" fillId="0" borderId="0" xfId="0" applyFont="1" applyAlignment="1">
      <alignment vertical="center"/>
    </xf>
    <xf numFmtId="0" fontId="56" fillId="12" borderId="13" xfId="500" applyFont="1" applyFill="1" applyBorder="1">
      <alignment vertical="center"/>
    </xf>
    <xf numFmtId="0" fontId="57" fillId="12" borderId="15" xfId="500" applyFont="1" applyFill="1" applyBorder="1" applyAlignment="1">
      <alignment horizontal="center" vertical="center"/>
    </xf>
    <xf numFmtId="0" fontId="56" fillId="12" borderId="3" xfId="500" applyFont="1" applyFill="1" applyBorder="1">
      <alignment vertical="center"/>
    </xf>
    <xf numFmtId="0" fontId="58" fillId="12" borderId="14" xfId="500" applyFont="1" applyFill="1" applyBorder="1">
      <alignment vertical="center"/>
    </xf>
    <xf numFmtId="0" fontId="59" fillId="14" borderId="0" xfId="500" applyFont="1" applyFill="1">
      <alignment vertical="center"/>
    </xf>
    <xf numFmtId="49" fontId="60" fillId="14" borderId="0" xfId="500" applyNumberFormat="1" applyFont="1" applyFill="1" applyAlignment="1">
      <alignment horizontal="center" vertical="center"/>
    </xf>
    <xf numFmtId="0" fontId="60" fillId="14" borderId="0" xfId="500" applyFont="1" applyFill="1">
      <alignment vertical="center"/>
    </xf>
    <xf numFmtId="0" fontId="58" fillId="12" borderId="12" xfId="500" applyFont="1" applyFill="1" applyBorder="1">
      <alignment vertical="center"/>
    </xf>
    <xf numFmtId="0" fontId="58" fillId="15" borderId="13" xfId="500" applyFont="1" applyFill="1" applyBorder="1">
      <alignment vertical="center"/>
    </xf>
    <xf numFmtId="0" fontId="58" fillId="15" borderId="15" xfId="500" applyFont="1" applyFill="1" applyBorder="1">
      <alignment vertical="center"/>
    </xf>
    <xf numFmtId="0" fontId="58" fillId="15" borderId="3" xfId="500" applyFont="1" applyFill="1" applyBorder="1">
      <alignment vertical="center"/>
    </xf>
    <xf numFmtId="0" fontId="60" fillId="15" borderId="14" xfId="500" applyFont="1" applyFill="1" applyBorder="1">
      <alignment vertical="center"/>
    </xf>
    <xf numFmtId="0" fontId="58" fillId="15" borderId="0" xfId="500" applyFont="1" applyFill="1">
      <alignment vertical="center"/>
    </xf>
    <xf numFmtId="0" fontId="58" fillId="15" borderId="12" xfId="500" applyFont="1" applyFill="1" applyBorder="1">
      <alignment vertical="center"/>
    </xf>
    <xf numFmtId="0" fontId="58" fillId="15" borderId="14" xfId="500" applyFont="1" applyFill="1" applyBorder="1">
      <alignment vertical="center"/>
    </xf>
    <xf numFmtId="49" fontId="58" fillId="14" borderId="0" xfId="500" applyNumberFormat="1" applyFont="1" applyFill="1" applyAlignment="1">
      <alignment horizontal="center" vertical="center"/>
    </xf>
    <xf numFmtId="0" fontId="58" fillId="12" borderId="14" xfId="500" applyFont="1" applyFill="1" applyBorder="1" applyAlignment="1">
      <alignment horizontal="center" vertical="center"/>
    </xf>
    <xf numFmtId="0" fontId="60" fillId="14" borderId="0" xfId="500" applyFont="1" applyFill="1" applyAlignment="1">
      <alignment horizontal="center" vertical="center"/>
    </xf>
    <xf numFmtId="0" fontId="60" fillId="15" borderId="14" xfId="500" applyFont="1" applyFill="1" applyBorder="1" applyAlignment="1">
      <alignment horizontal="center" vertical="center"/>
    </xf>
    <xf numFmtId="0" fontId="58" fillId="15" borderId="0" xfId="500" applyFont="1" applyFill="1" applyAlignment="1">
      <alignment horizontal="center" vertical="center"/>
    </xf>
    <xf numFmtId="0" fontId="58" fillId="15" borderId="12" xfId="500" applyFont="1" applyFill="1" applyBorder="1" applyAlignment="1">
      <alignment horizontal="center" vertical="center"/>
    </xf>
    <xf numFmtId="0" fontId="59" fillId="14" borderId="0" xfId="500" applyFont="1" applyFill="1" applyAlignment="1">
      <alignment horizontal="center" vertical="center"/>
    </xf>
    <xf numFmtId="0" fontId="58" fillId="15" borderId="14" xfId="500" applyFont="1" applyFill="1" applyBorder="1" applyAlignment="1">
      <alignment horizontal="center" vertical="center"/>
    </xf>
    <xf numFmtId="0" fontId="58" fillId="12" borderId="12" xfId="500" applyFont="1" applyFill="1" applyBorder="1" applyAlignment="1">
      <alignment horizontal="center" vertical="center"/>
    </xf>
    <xf numFmtId="0" fontId="55" fillId="16" borderId="16" xfId="1016" applyFont="1" applyFill="1" applyBorder="1" applyAlignment="1" applyProtection="1">
      <alignment horizontal="center" vertical="center"/>
    </xf>
    <xf numFmtId="0" fontId="55" fillId="17" borderId="16" xfId="1016" applyFont="1" applyFill="1" applyBorder="1" applyAlignment="1" applyProtection="1">
      <alignment horizontal="center" vertical="center"/>
    </xf>
    <xf numFmtId="0" fontId="55" fillId="15" borderId="0" xfId="500" applyFont="1" applyFill="1" applyAlignment="1">
      <alignment horizontal="center" vertical="center"/>
    </xf>
    <xf numFmtId="0" fontId="60" fillId="15" borderId="5" xfId="500" applyFont="1" applyFill="1" applyBorder="1" applyAlignment="1">
      <alignment horizontal="center" vertical="center"/>
    </xf>
    <xf numFmtId="0" fontId="55" fillId="15" borderId="1" xfId="500" applyFont="1" applyFill="1" applyBorder="1" applyAlignment="1">
      <alignment horizontal="center" vertical="center"/>
    </xf>
    <xf numFmtId="0" fontId="58" fillId="15" borderId="6" xfId="500" applyFont="1" applyFill="1" applyBorder="1" applyAlignment="1">
      <alignment horizontal="center" vertical="center"/>
    </xf>
    <xf numFmtId="0" fontId="58" fillId="15" borderId="5" xfId="500" applyFont="1" applyFill="1" applyBorder="1" applyAlignment="1">
      <alignment horizontal="center" vertical="center"/>
    </xf>
    <xf numFmtId="0" fontId="55" fillId="12" borderId="14" xfId="0" applyFont="1" applyFill="1" applyBorder="1" applyAlignment="1">
      <alignment vertical="center"/>
    </xf>
    <xf numFmtId="0" fontId="55" fillId="14" borderId="0" xfId="0" applyFont="1" applyFill="1" applyBorder="1" applyAlignment="1">
      <alignment vertical="center"/>
    </xf>
    <xf numFmtId="0" fontId="55" fillId="12" borderId="12" xfId="0" applyFont="1" applyFill="1" applyBorder="1" applyAlignment="1">
      <alignment vertical="center"/>
    </xf>
    <xf numFmtId="0" fontId="55" fillId="12" borderId="5" xfId="0" applyFont="1" applyFill="1" applyBorder="1" applyAlignment="1">
      <alignment vertical="center"/>
    </xf>
    <xf numFmtId="0" fontId="55" fillId="12" borderId="1" xfId="0" applyFont="1" applyFill="1" applyBorder="1" applyAlignment="1">
      <alignment vertical="center"/>
    </xf>
    <xf numFmtId="0" fontId="55" fillId="12" borderId="6" xfId="0" applyFont="1" applyFill="1" applyBorder="1" applyAlignment="1">
      <alignment vertical="center"/>
    </xf>
    <xf numFmtId="0" fontId="24" fillId="0" borderId="0" xfId="0" applyFont="1" applyAlignment="1">
      <alignment vertical="center"/>
    </xf>
    <xf numFmtId="0" fontId="61" fillId="0" borderId="0" xfId="0" applyFont="1"/>
    <xf numFmtId="0" fontId="62" fillId="0" borderId="0" xfId="0" applyFont="1"/>
    <xf numFmtId="0" fontId="0" fillId="0" borderId="17" xfId="0" applyBorder="1"/>
    <xf numFmtId="0" fontId="0" fillId="0" borderId="18" xfId="0" applyBorder="1"/>
    <xf numFmtId="0" fontId="0" fillId="0" borderId="19" xfId="0" applyBorder="1"/>
    <xf numFmtId="0" fontId="0" fillId="0" borderId="20" xfId="0" applyBorder="1"/>
    <xf numFmtId="0" fontId="0" fillId="0" borderId="0" xfId="0" applyBorder="1"/>
    <xf numFmtId="0" fontId="0" fillId="0" borderId="21" xfId="0" applyBorder="1"/>
    <xf numFmtId="0" fontId="63" fillId="0" borderId="20" xfId="0" applyFont="1" applyBorder="1" applyAlignment="1">
      <alignment horizontal="center"/>
    </xf>
    <xf numFmtId="0" fontId="61" fillId="0" borderId="0" xfId="0" applyFont="1" applyBorder="1" applyAlignment="1">
      <alignment horizontal="center"/>
    </xf>
    <xf numFmtId="0" fontId="61" fillId="0" borderId="21" xfId="0" applyFont="1" applyBorder="1" applyAlignment="1">
      <alignment horizontal="center"/>
    </xf>
    <xf numFmtId="0" fontId="64" fillId="0" borderId="20" xfId="0" applyFont="1" applyBorder="1" applyAlignment="1">
      <alignment horizontal="center"/>
    </xf>
    <xf numFmtId="0" fontId="64" fillId="0" borderId="0" xfId="0" applyFont="1" applyBorder="1" applyAlignment="1">
      <alignment horizontal="center"/>
    </xf>
    <xf numFmtId="0" fontId="64" fillId="0" borderId="21" xfId="0" applyFont="1" applyBorder="1" applyAlignment="1">
      <alignment horizontal="center"/>
    </xf>
    <xf numFmtId="0" fontId="62" fillId="0" borderId="20" xfId="0" applyFont="1" applyFill="1" applyBorder="1" applyAlignment="1">
      <alignment horizontal="center"/>
    </xf>
    <xf numFmtId="0" fontId="62" fillId="0" borderId="0" xfId="0" applyFont="1" applyFill="1" applyBorder="1" applyAlignment="1">
      <alignment horizontal="center"/>
    </xf>
    <xf numFmtId="0" fontId="62" fillId="0" borderId="21" xfId="0" applyFont="1" applyFill="1" applyBorder="1" applyAlignment="1">
      <alignment horizontal="center"/>
    </xf>
    <xf numFmtId="0" fontId="62" fillId="0" borderId="20" xfId="0" applyFont="1" applyBorder="1"/>
    <xf numFmtId="0" fontId="62" fillId="0" borderId="0" xfId="0" applyFont="1" applyBorder="1"/>
    <xf numFmtId="0" fontId="62" fillId="0" borderId="21" xfId="0" applyFont="1" applyBorder="1"/>
    <xf numFmtId="0" fontId="62" fillId="0" borderId="0" xfId="0" applyFont="1" applyBorder="1" applyAlignment="1">
      <alignment horizontal="center" shrinkToFit="1"/>
    </xf>
    <xf numFmtId="0" fontId="65" fillId="0" borderId="0" xfId="0" applyFont="1" applyBorder="1" applyAlignment="1">
      <alignment horizontal="left" shrinkToFit="1"/>
    </xf>
    <xf numFmtId="0" fontId="62" fillId="0" borderId="0" xfId="0" applyFont="1" applyBorder="1" applyAlignment="1">
      <alignment horizontal="left" shrinkToFit="1"/>
    </xf>
    <xf numFmtId="0" fontId="62" fillId="0" borderId="21" xfId="0" applyFont="1" applyBorder="1" applyAlignment="1">
      <alignment horizontal="center" shrinkToFit="1"/>
    </xf>
    <xf numFmtId="0" fontId="0" fillId="0" borderId="22" xfId="0" applyBorder="1"/>
    <xf numFmtId="0" fontId="0" fillId="0" borderId="23" xfId="0" applyBorder="1"/>
    <xf numFmtId="0" fontId="0" fillId="0" borderId="24" xfId="0" applyBorder="1"/>
    <xf numFmtId="0" fontId="37" fillId="0" borderId="4" xfId="1399" applyFont="1" applyBorder="1" applyAlignment="1">
      <alignment horizontal="center" vertical="center"/>
    </xf>
    <xf numFmtId="0" fontId="36" fillId="0" borderId="4" xfId="1399" applyBorder="1" applyAlignment="1">
      <alignment vertical="center"/>
    </xf>
    <xf numFmtId="0" fontId="36" fillId="0" borderId="4" xfId="1399" applyBorder="1" applyAlignment="1">
      <alignment horizontal="right" vertical="center"/>
    </xf>
    <xf numFmtId="0" fontId="36" fillId="0" borderId="4" xfId="0" applyFont="1" applyBorder="1" applyAlignment="1">
      <alignment vertical="center"/>
    </xf>
    <xf numFmtId="0" fontId="36" fillId="0" borderId="4" xfId="0" applyFont="1" applyBorder="1" applyAlignment="1">
      <alignment horizontal="right" vertical="center"/>
    </xf>
    <xf numFmtId="49" fontId="50" fillId="13" borderId="0" xfId="1318" applyNumberFormat="1" applyFont="1" applyFill="1" applyBorder="1" applyAlignment="1" applyProtection="1" quotePrefix="1">
      <alignment vertical="center"/>
    </xf>
    <xf numFmtId="0" fontId="4" fillId="0" borderId="2" xfId="1623" applyFont="1" applyBorder="1" applyAlignment="1" quotePrefix="1">
      <alignment horizontal="center" vertical="center" wrapText="1"/>
    </xf>
  </cellXfs>
  <cellStyles count="1688">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_CCB.HO.New TB template.PRC Sorting.040210" xfId="49"/>
    <cellStyle name="_03_长期资产申报表_pbc_pbc-汇总LAST3_PBC(CG)-MASTER" xfId="50"/>
    <cellStyle name="_03_长期资产申报表_股权等_ABC-pbc表20060610" xfId="51"/>
    <cellStyle name="_03_长期资产申报表_pbc_替换第二版_ABC-pbc表20060610_PBC(CG)-MASTER" xfId="52"/>
    <cellStyle name="_三九脑科收益法表格" xfId="53"/>
    <cellStyle name="$" xfId="54"/>
    <cellStyle name="_IAS Adjustments011231_CCB.HO.New TB template.CCB PRC IAS Sorting.040223 trial run" xfId="55"/>
    <cellStyle name="normal1R" xfId="56"/>
    <cellStyle name="_03_长期资产申报表_pbc_替换第二版_ABC-pbc表20060610" xfId="57"/>
    <cellStyle name="_03_长期资产申报表_pbc_pbc-汇总LAST3_PBC(CG)-MASTER_PBC(CG)-MASTER" xfId="58"/>
    <cellStyle name="_03_长期资产申报表_pbc_pbc-汇总LAST3" xfId="59"/>
    <cellStyle name="_CCB.HO.2003 Jnl summary by jnl.GL PRC 81-120.031221" xfId="60"/>
    <cellStyle name="常规 2 26" xfId="61"/>
    <cellStyle name="好_2010年固定资产" xfId="62"/>
    <cellStyle name="常规 2 31" xfId="63"/>
    <cellStyle name="Accent2 - 40%" xfId="64"/>
    <cellStyle name="_Currency" xfId="65"/>
    <cellStyle name="." xfId="66"/>
    <cellStyle name="Calc Percent (1)" xfId="67"/>
    <cellStyle name="常规_黄骅港评估明细表(报国资委）" xfId="68"/>
    <cellStyle name="_03_长期资产申报表_pbc_Book2 (2)_股权等_ABC-pbc表20060610－赵静_PBC(CG)-MASTER" xfId="69"/>
    <cellStyle name="_03_长期资产申报表_pbc_pbc-2版（附表）maqiang_股权等_原ABC-pbc表_PBC(CG)-MASTER" xfId="70"/>
    <cellStyle name="_03_长期资产申报表_pbc-汇总_股权等_ABC-pbc表20060610－赵静_PBC(CG)-MASTER" xfId="71"/>
    <cellStyle name="_03_长期资产申报表_pbc_替换第二版_PBC(CG)-MASTER_PBC(CG)-MASTER" xfId="72"/>
    <cellStyle name="_2006年资产台帐-报审计" xfId="73"/>
    <cellStyle name="_03_长期资产申报表_pbc_Book2_原ABC-pbc表" xfId="74"/>
    <cellStyle name="_03_长期资产申报表_pbc_Worksheet in   pbc-汇总LAST_PBC(CG)-MASTER_PBC(CG)-MASTER" xfId="75"/>
    <cellStyle name="_03_长期资产申报表_pbc_原ABC-pbc表_PBC(CG)-MASTER" xfId="76"/>
    <cellStyle name="_03_长期资产申报表_原ABC-pbc表_PBC(CG)-MASTER" xfId="77"/>
    <cellStyle name="_03_长期资产申报表_pbc_Book2(1)" xfId="78"/>
    <cellStyle name="t_EVP3.01" xfId="79"/>
    <cellStyle name="12" xfId="80"/>
    <cellStyle name="_评估申报表--老版－审计0000_宝源生物收益法模型表" xfId="81"/>
    <cellStyle name="entry" xfId="82"/>
    <cellStyle name="_03_长期资产申报表_pbc_Book2(1)_股权等_ABC-pbc表20060610_PBC(CG)-MASTER" xfId="83"/>
    <cellStyle name="常规 12 2 2" xfId="84"/>
    <cellStyle name="_03_长期资产申报表_pbc_pbc-汇总LAST2_PBC(CG)-MASTER" xfId="85"/>
    <cellStyle name="PrePop Units (1)" xfId="86"/>
    <cellStyle name="_2006财务费用" xfId="87"/>
    <cellStyle name=".1" xfId="88"/>
    <cellStyle name="_CCB.HEN.Item12.ProfitNAVRecon.031209.LY_CCB.JX.Item12.X.ProfitNAVRecon.031209.JW_CCB.HO.NAV Recon.031226.AL_CCB.Dec03AuditPack.GL.V2" xfId="89"/>
    <cellStyle name="_附件3：收益法申报表（煤炭行业）" xfId="90"/>
    <cellStyle name="_电信项目资产评估调查表06.4.30（收益法）-信息公司" xfId="91"/>
    <cellStyle name="Currency$[0]" xfId="92"/>
    <cellStyle name="_03_长期资产申报表_pbc-汇总_股权等_原ABC-pbc表_PBC(CG)-MASTER" xfId="93"/>
    <cellStyle name="_CCB.HEN.Item12.ProfitNAVRecon.031209.LY_CCB.HO.NAV Recon.031226.AL" xfId="94"/>
    <cellStyle name="_CCB.HEN.Item12.ProfitNAVRecon.031209.LY_CCB.JX.Item12.X.ProfitNAVRecon.031209.JW_CCB.HO.NAV Recon.031208.EL_CCB.Dec03AuditPack.GL.V2" xfId="95"/>
    <cellStyle name="差_折现率wind计算模型-火电模型" xfId="96"/>
    <cellStyle name="_Headline" xfId="97"/>
    <cellStyle name="—_GS_Balance_Maxis_Model_1_Residential Broadband Financial Projection Model v8 Tier 2_Residential Broadband Financial Projection Model v14_final7.16" xfId="98"/>
    <cellStyle name="百分比 5" xfId="99"/>
    <cellStyle name="好_上海-收益法12-20" xfId="100"/>
    <cellStyle name="_TableSuperHeading" xfId="101"/>
    <cellStyle name=".0" xfId="102"/>
    <cellStyle name="_03_长期资产申报表_pbc_pbc-2版（附表）maqiang_股权等_ABC-pbc表20060610" xfId="103"/>
    <cellStyle name="—_GS_DCF_Maxis_Model_1_Residential Broadband Financial Projection Model v8 Tier 1_Residential Broadband Financial Projection Model v14" xfId="104"/>
    <cellStyle name="_03_长期资产申报表_pbc_Worksheet in   pbc-汇总LAST_ABC-pbc表20060610_PBC(CG)-MASTER_PBC(CG)-MASTER" xfId="105"/>
    <cellStyle name="百分比 6" xfId="106"/>
    <cellStyle name="桁区切り_１１月価格表" xfId="107"/>
    <cellStyle name="t_GB MODEL 082803 V1" xfId="108"/>
    <cellStyle name="_03_长期资产申报表_pbc_pbc-汇总LAST2_股权等_ABC-pbc表20060610_PBC(CG)-MASTER_PBC(CG)-MASTER" xfId="109"/>
    <cellStyle name="_CCB.HO.2003 Jnl summary by jnl.Gl.specific for HO branch" xfId="110"/>
    <cellStyle name="_03_长期资产申报表_股权等_原ABC-pbc表" xfId="111"/>
    <cellStyle name="_CCB.HEN.Item12.ProfitNAVRecon.031209.LY_CCB.JX.Item12.X.ProfitNAVRecon.031209.JW_CCB.SX.Item12.F.ProfitNAVRecon.031212.MS" xfId="112"/>
    <cellStyle name="_CCB.HEN.Item12.ProfitNAVRecon.031209.LY_1_CCB.CQ.Item12.1D.ProfitNAVRec.031213-revised.dhnc" xfId="113"/>
    <cellStyle name="_03_长期资产申报表_pbc_Book2 (2)_ABC-pbc表20060610" xfId="114"/>
    <cellStyle name="Link Units (1)" xfId="115"/>
    <cellStyle name="千位分隔 12 2" xfId="116"/>
    <cellStyle name="_CCB.QH.Item12..ProfitNAVRecon.031206-HL.ML_CCB.HO.Profit Recon.HL.031222.AL_CCB.Dec03AuditPack.GL.V2" xfId="117"/>
    <cellStyle name="_long term loan - others 300504" xfId="118"/>
    <cellStyle name="_03_长期资产申报表_pbc_pbc-汇总LAST_股权等_ABC-pbc表20060610_PBC(CG)-MASTER" xfId="119"/>
    <cellStyle name="_CCB.HEN.Item12.ProfitNAVRecon.031209.LY_CCB.HOBranch.Item12.1D.ProfitNAVRecon.031202" xfId="120"/>
    <cellStyle name="千位分隔 6 3" xfId="121"/>
    <cellStyle name="_IAS Adjustments030630_CCB.Dec03AuditPack.GL.V2" xfId="122"/>
    <cellStyle name="_CCB.QH.Item12..ProfitNAVRecon.031206-HL.ML_CCB.HEN.Item12.F.ProfitNAVRecon.HL.031214.KL_CCB.Dec03AuditPack.GL.V2" xfId="123"/>
    <cellStyle name="Code" xfId="124"/>
    <cellStyle name="差_收益法模型表1" xfId="125"/>
    <cellStyle name="好_04-雷沃动力收益法评估表2008-06(dxz)" xfId="126"/>
    <cellStyle name="_泰山玻纤现金流预测061210" xfId="127"/>
    <cellStyle name=".00" xfId="128"/>
    <cellStyle name="_CCB(1).JL.Item12.ProfitNAVRecon.031127.ty" xfId="129"/>
    <cellStyle name="n_GB model V7 0914" xfId="130"/>
    <cellStyle name="_03_长期资产申报表_pbc_替换第二版" xfId="131"/>
    <cellStyle name="_CCB.HEN.Item12.ProfitNAVRecon.031209.LY_1_CCB.CQ.Item12.1D.ProfitNAVRec.031213-revised.dhnc_CCB.Dec03AuditPack.GL.V2" xfId="132"/>
    <cellStyle name="_CCB.SZ.reporting Pack.031110.DY_CCB.Dec03AuditPack.GL.V2" xfId="133"/>
    <cellStyle name="_03_长期资产申报表_pbc_pbc-汇总LAST2_股权等_原ABC-pbc表" xfId="134"/>
    <cellStyle name="AA NUMBER2" xfId="135"/>
    <cellStyle name="c_GB model V5.2 0914" xfId="136"/>
    <cellStyle name="_CCB.QH.Item12..ProfitNAVRecon.031206-HL.ML_CCB.JL.Item12.new NAV.031223" xfId="137"/>
    <cellStyle name="_CCB Consol Item12 NAV and Profit Recon 040202( to be updated) EL" xfId="138"/>
    <cellStyle name="—_GS_Balance_Maxis_Model_1_Residential Broadband Financial Projection Model v8 Tier 2_Residential Broadband Financial Projection Model v14.3_final7.16" xfId="139"/>
    <cellStyle name="_03_长期资产申报表_pbc_pbc-汇总LAST3_股权等_ABC-pbc表20060610" xfId="140"/>
    <cellStyle name="_03_长期资产申报表_pbc_pbc-汇总LAST1" xfId="141"/>
    <cellStyle name="Link Units (0)" xfId="142"/>
    <cellStyle name="_03_长期资产申报表_pbc_Book2(1)_股权等_原ABC-pbc表_PBC(CG)-MASTER" xfId="143"/>
    <cellStyle name="뷭?_BOOKSHIP" xfId="144"/>
    <cellStyle name="_03_长期资产申报表_pbc_pbc-汇总LAST2" xfId="145"/>
    <cellStyle name="_03_长期资产申报表_pbc-汇总_PBC(CG)-MASTER_PBC(CG)-MASTER" xfId="146"/>
    <cellStyle name="_CCB.HO.2001 combined Jnl summary.GL.031221_CCB.Dec03AuditPack.GL.V2" xfId="147"/>
    <cellStyle name="_PRC Adjustments 021231_CCB.HO.New TB template.IAS Sorting.040210_CCB.Dec03AuditPack.GL.V2" xfId="148"/>
    <cellStyle name="_03_长期资产申报表_Book2222222222222222222222222222222222222222222222222_原ABC-pbc表_PBC(CG)-MASTER" xfId="149"/>
    <cellStyle name="_03_长期资产申报表_pbc_Book2222222222222222222222222222222222222222222222222_原ABC-pbc表_PBC(CG)-MASTER" xfId="150"/>
    <cellStyle name="千位分隔[0] 2" xfId="151"/>
    <cellStyle name="PSChar" xfId="152"/>
    <cellStyle name="_Part III.200406.Loan and Liabilities details.(Site Name)_Shenhua PBC package 050530" xfId="153"/>
    <cellStyle name="—_GS_DCF_Maxis_Model_1_Residential Broadband Financial Projection Model v8 Tier 3_Residential Broadband Financial Projection Model v14_final7.201" xfId="154"/>
    <cellStyle name="_03_长期资产申报表_pbc_Book2(1)_股权等_ABC-pbc表20060610－赵静_PBC(CG)-MASTER" xfId="155"/>
    <cellStyle name="_03_长期资产申报表_pbc_pbc-汇总LAST_PBC(CG)-MASTER_PBC(CG)-MASTER" xfId="156"/>
    <cellStyle name="_CCB.HEN.Item12.ProfitNAVRecon.031209.LY_CCB.LN.Item12.Profit  NAV reconciliation.031121" xfId="157"/>
    <cellStyle name=".0_1028ERP明细估值(DCF)尽职调查表(金嗓子)" xfId="158"/>
    <cellStyle name="_CCB.HO.2003 Jnl summary by jnl.GL PRC 81-120.031221_CCB.Dec03AuditPack.GL.V2" xfId="159"/>
    <cellStyle name="0" xfId="160"/>
    <cellStyle name="—_GS Assumptions-F_Maxis_Model_1_Residential Broadband Financial Projection Model v8 Tier 2_Residential Broadband Financial Projection Model v14" xfId="161"/>
    <cellStyle name="_03_长期资产申报表_Book2222222222222222222222222222222222222222222222222_ABC-pbc表20060610" xfId="162"/>
    <cellStyle name="—_GS_PNL_Maxis_Model_1_final7.201" xfId="163"/>
    <cellStyle name="_03_长期资产申报表_pbc_Book2222222222222222222222222222222222222222222222222_ABC-pbc表20060610" xfId="164"/>
    <cellStyle name="F2" xfId="165"/>
    <cellStyle name="_CCB.HEN.Item12.ProfitNAVRecon.031209.LY_CCB.JX.Item12.X.ProfitNAVRecon.031209.JW_CCB.HO.NAV Recon.031208.EL" xfId="166"/>
    <cellStyle name="_IAS Adjustments030630_CCB.HO.New TB template.PRC Sorting.040210_CCB.Dec03AuditPack.GL.V2" xfId="167"/>
    <cellStyle name="_PRC Adjustments 021231_CCB.HO.New TB template.IAS Sorting.040210" xfId="168"/>
    <cellStyle name="F3" xfId="169"/>
    <cellStyle name="_1Red" xfId="170"/>
    <cellStyle name="%." xfId="171"/>
    <cellStyle name="—" xfId="172"/>
    <cellStyle name="—_GS_Balance_Maxis_Model_1_final7.16" xfId="173"/>
    <cellStyle name="_03_长期资产申报表_pbc_Book2_股权等_ABC-pbc表20060610_PBC(CG)-MASTER" xfId="174"/>
    <cellStyle name=".000" xfId="175"/>
    <cellStyle name="_03_长期资产申报表_pbc_Book2wu_股权等" xfId="176"/>
    <cellStyle name=".0\" xfId="177"/>
    <cellStyle name="_03_长期资产申报表_pbc_pbc-汇总LAST1_PBC(CG)-MASTER" xfId="178"/>
    <cellStyle name=" 1" xfId="179"/>
    <cellStyle name="_03_长期资产申报表_pbc_Book2222222222222222222222222222222222222222222222222_股权等_PBC(CG)-MASTER_PBC(CG)-MASTER" xfId="180"/>
    <cellStyle name="Header1" xfId="181"/>
    <cellStyle name="好_折现率wind计算模型-火电模型" xfId="182"/>
    <cellStyle name="千位分隔 13" xfId="183"/>
    <cellStyle name="_x000d__x000a_JournalTemplate=C:\COMFO\CTALK\JOURSTD.TPL_x000d__x000a_LbStateAddress=3 3 0 251 1 89 2 311_x000d__x000a_LbStateJou" xfId="184"/>
    <cellStyle name="_03_长期资产申报表_pbc_Worksheet in   pbc-汇总LAST_ABC-pbc表20060610_PBC(CG)-MASTER" xfId="185"/>
    <cellStyle name="—_GS_DCF_Maxis_Model_1_Residential Broadband Financial Projection Model v8 Tier 2_final7.201" xfId="186"/>
    <cellStyle name="Percent [0%]" xfId="187"/>
    <cellStyle name="—_GS_Balance_Maxis_Model_1_Residential Broadband Financial Projection Model v8 Tier 3_Residential Broadband Financial Projection Model v14_final7.16" xfId="188"/>
    <cellStyle name="_03_长期资产申报表_pbc_Book2_PBC(CG)-MASTER" xfId="189"/>
    <cellStyle name="1,comma" xfId="190"/>
    <cellStyle name="_03_长期资产申报表_pbc_替换第二版_股权等_PBC(CG)-MASTER_PBC(CG)-MASTER" xfId="191"/>
    <cellStyle name="$." xfId="192"/>
    <cellStyle name="_03_长期资产申报表_pbc_pbc-2版（附表）maqiang_原ABC-pbc表" xfId="193"/>
    <cellStyle name="_03_长期资产申报表_pbc_Worksheet in   pbc-汇总LAST_股权等_原ABC-pbc表_PBC(CG)-MASTER" xfId="194"/>
    <cellStyle name="AA QUESTION" xfId="195"/>
    <cellStyle name="%" xfId="196"/>
    <cellStyle name="—_GS_Cash  (2)_Maxis_Model_1_Residential Broadband Financial Projection Model v8 Tier 3_Residential Broadband Financial Projection Model v14_final7.201" xfId="197"/>
    <cellStyle name="(1,000)x" xfId="198"/>
    <cellStyle name="_CCB.HO.NAV Recon.031208.AL_CCB.Dec03AuditPack.GL.V2" xfId="199"/>
    <cellStyle name="s_SPRC" xfId="200"/>
    <cellStyle name="{Thousand}" xfId="201"/>
    <cellStyle name="Dia" xfId="202"/>
    <cellStyle name="(1,000)" xfId="203"/>
    <cellStyle name="—_Maxis_Model_1_final7.16" xfId="204"/>
    <cellStyle name="_long term loan - others 300504_Shenhua PBC package 050530_附件1：审计评估联合申报明细表" xfId="205"/>
    <cellStyle name="_2005三九内部抵消" xfId="206"/>
    <cellStyle name="F4" xfId="207"/>
    <cellStyle name="_Shenhua PBC package 050530_(中企华)审计评估联合申报明细表.V1" xfId="208"/>
    <cellStyle name=".2" xfId="209"/>
    <cellStyle name="Pourcentage_pldt" xfId="210"/>
    <cellStyle name="_外高桥收益预测表" xfId="211"/>
    <cellStyle name=".3" xfId="212"/>
    <cellStyle name="—_GS_DCF_Maxis_Model_1_Residential Broadband Financial Projection Model v8 Tier 3_Residential Broadband Financial Projection Model v14.3" xfId="213"/>
    <cellStyle name="—_GS_Cash _Maxis_Model_1_Residential Broadband Financial Projection Model v8 Tier 1_Residential Broadband Financial Projection Model v14_final7.16" xfId="214"/>
    <cellStyle name="??" xfId="215"/>
    <cellStyle name="_HQ-20050621" xfId="216"/>
    <cellStyle name="?? [0.00]_Analysis of Loans" xfId="217"/>
    <cellStyle name="—_GS_Cash _Maxis_Model_1_Residential Broadband Financial Projection Model v8 Tier 2_Residential Broadband Financial Projection Model v14_final7.201" xfId="218"/>
    <cellStyle name="?? [0]" xfId="219"/>
    <cellStyle name="—_Maxis_Model_1_Residential Broadband Financial Projection Model v8 Tier 1_Residential Broadband Financial Projection Model v14_final7.201" xfId="220"/>
    <cellStyle name="_03_长期资产申报表_pbc_pbc-汇总LAST_ABC-pbc表20060610－赵静" xfId="221"/>
    <cellStyle name="Accent4 - 60%" xfId="222"/>
    <cellStyle name="???? [0.00]_Analysis of Loans" xfId="223"/>
    <cellStyle name="Percent[2]" xfId="224"/>
    <cellStyle name="style2" xfId="225"/>
    <cellStyle name="_国电双辽发电公司1011" xfId="226"/>
    <cellStyle name="_03_长期资产申报表_pbc_Book2 (2)_股权等_原ABC-pbc表" xfId="227"/>
    <cellStyle name="_KPMG original version_评估明细表(新准则)电力0630" xfId="228"/>
    <cellStyle name="—_GS_Balance_Maxis_Model_1_Residential Broadband Financial Projection Model v8 Tier 2_Residential Broadband Financial Projection Model v14_final7.201" xfId="229"/>
    <cellStyle name="????_Analysis of Loans" xfId="230"/>
    <cellStyle name="_CCB.HEN.Item12.ProfitNAVRecon.031209.LY_1_CCB.SX.Item12.F.ProfitNAVRecon.031212.MS" xfId="231"/>
    <cellStyle name="??_????????" xfId="232"/>
    <cellStyle name="_五凌电力现金流计算表20060916" xfId="233"/>
    <cellStyle name="_03_长期资产申报表_pbc-汇总_股权等" xfId="234"/>
    <cellStyle name="—_GS_Cash  (2)_Maxis_Model_1_Residential Broadband Financial Projection Model v8 Tier 1_Residential Broadband Financial Projection Model v14.3_final7.16" xfId="235"/>
    <cellStyle name="?鹎%U龡&amp;H?_x0008__x001c__x001c_?_x0007__x0001__x0001_" xfId="236"/>
    <cellStyle name="?餡_x000c_k?_x000d_^黇_x0001_??_x0007__x0001__x0001_" xfId="237"/>
    <cellStyle name="_03_长期资产申报表_pbc_Book2222222222222222222222222222222222222222222222222_股权等" xfId="238"/>
    <cellStyle name="?痃%S&amp;F?_x0008_?o_x0006__x0007__x0001__x0001_" xfId="239"/>
    <cellStyle name="_KPMG original version_(中企华)审计评估联合申报明细表.V1" xfId="240"/>
    <cellStyle name="千位分隔 11" xfId="241"/>
    <cellStyle name="@_text" xfId="242"/>
    <cellStyle name="_%(SignOnly)" xfId="243"/>
    <cellStyle name="千位分隔 3 3" xfId="244"/>
    <cellStyle name="_Currency_Satelindo Model 30.7.1999" xfId="245"/>
    <cellStyle name="_03_长期资产申报表_pbc_pbc-汇总LAST_ABC-pbc表20060610_PBC(CG)-MASTER_PBC(CG)-MASTER" xfId="246"/>
    <cellStyle name="@_text_附件4：D表-《资产状况调查表》" xfId="247"/>
    <cellStyle name="_03_长期资产申报表_pbc_Book2_ABC-pbc表20060610－赵静" xfId="248"/>
    <cellStyle name="_CCB.HO.New TB template.CCB PRC IAS Sorting.040223 trial run_CCB.Dec03AuditPack.GL.V2" xfId="249"/>
    <cellStyle name="_CCB.HO.2001 Jnl summary by jnl.GL PRC 1-12,33" xfId="250"/>
    <cellStyle name="n_GB MODEL 082803 V1" xfId="251"/>
    <cellStyle name="@ET_Style?CF_Style_469" xfId="252"/>
    <cellStyle name="_CCB.HO.2002 Jnl summary by jnl.GL PRC 41-80.grouped.031221_CCB.HO.2003 Jnl summary by jnl.GL PRC 13-20.031221_CCB.Dec03AuditPack.GL.V2" xfId="253"/>
    <cellStyle name="_%(SignSpaceOnly)" xfId="254"/>
    <cellStyle name="revised 2" xfId="255"/>
    <cellStyle name="_(中企华)审计评估联合申报明细表.V1" xfId="256"/>
    <cellStyle name="_03_长期资产申报表_pbc_Book2_股权等_ABC-pbc表20060610－赵静_PBC(CG)-MASTER" xfId="257"/>
    <cellStyle name="_03_长期资产申报表_pbc_Book2 (2)_原ABC-pbc表_PBC(CG)-MASTER" xfId="258"/>
    <cellStyle name="—_GS_Balance_Maxis_Model_1_Residential Broadband Financial Projection Model v8 Tier 3_Residential Broadband Financial Projection Model v14" xfId="259"/>
    <cellStyle name="_000外高桥提供预测表收益法" xfId="260"/>
    <cellStyle name="常规 10" xfId="261"/>
    <cellStyle name="_03_长期资产申报表_pbc-汇总_股权等_PBC(CG)-MASTER_PBC(CG)-MASTER" xfId="262"/>
    <cellStyle name="常规 21 2" xfId="263"/>
    <cellStyle name="_SubHeading" xfId="264"/>
    <cellStyle name="—_GS_PNL_Maxis_Model_1_Residential Broadband Financial Projection Model v8 Tier 1" xfId="265"/>
    <cellStyle name="—_GS_Cash _Maxis_Model_1_Residential Broadband Financial Projection Model v8 Tier 3_final7.201" xfId="266"/>
    <cellStyle name="_01-0000中国国际旅行社总社(新准则)" xfId="267"/>
    <cellStyle name="_01新航本部评估表-516" xfId="268"/>
    <cellStyle name="_Multiple" xfId="269"/>
    <cellStyle name="—_GS_Balance_Maxis_Model_1_Residential Broadband Financial Projection Model v8 Tier 3_Residential Broadband Financial Projection Model v14.3_final7.16" xfId="270"/>
    <cellStyle name="_03_长期资产申报表_pbc_Book2_股权等_ABC-pbc表20060610－赵静" xfId="271"/>
    <cellStyle name="_03_长期资产申报表_pbc_Book2 (2)_原ABC-pbc表" xfId="272"/>
    <cellStyle name="Col Heads" xfId="273"/>
    <cellStyle name="—_GS_Cash  (2)_Maxis_Model_1_Residential Broadband Financial Projection Model v8 Tier 1_final7.201" xfId="274"/>
    <cellStyle name="_03_长期资产申报表" xfId="275"/>
    <cellStyle name="_03_长期资产申报表_pbc" xfId="276"/>
    <cellStyle name="差_评估申报表-潮州远泰0112" xfId="277"/>
    <cellStyle name="_03_长期资产申报表_ABC-pbc表20060610" xfId="278"/>
    <cellStyle name="—_Maxis_Model_1_Residential Broadband Financial Projection Model v8 Tier 3_Residential Broadband Financial Projection Model v14.3" xfId="279"/>
    <cellStyle name="_03_长期资产申报表_pbc_ABC-pbc表20060610" xfId="280"/>
    <cellStyle name="—_GS_Cash _Maxis_Model_1_Residential Broadband Financial Projection Model v8 Tier 3_Residential Broadband Financial Projection Model v14.3_final7.201" xfId="281"/>
    <cellStyle name="_03_长期资产申报表_pbc_ABC-pbc表20060610_PBC(CG)-MASTER" xfId="282"/>
    <cellStyle name="STYL1 - Style1" xfId="283"/>
    <cellStyle name="—_Maxis_Model_1_Residential Broadband Financial Projection Model v8 Tier 2_Residential Broadband Financial Projection Model v14.3_final7.201" xfId="284"/>
    <cellStyle name="_03_长期资产申报表_pbc_pbc-汇总LAST2_ABC-pbc表20060610－赵静" xfId="285"/>
    <cellStyle name="—_GS_Cash  (2)_Maxis_Model_1_Residential Broadband Financial Projection Model v8 Tier 1_Residential Broadband Financial Projection Model v14_final7.201" xfId="286"/>
    <cellStyle name="_03_长期资产申报表_ABC-pbc表20060610_PBC(CG)-MASTER" xfId="287"/>
    <cellStyle name="—_GS_Cash _Maxis_Model_1_Residential Broadband Financial Projection Model v8 Tier 1_Residential Broadband Financial Projection Model v14" xfId="288"/>
    <cellStyle name="Fixed" xfId="289"/>
    <cellStyle name="_03_长期资产申报表_pbc_ABC-pbc表20060610_PBC(CG)-MASTER_PBC(CG)-MASTER" xfId="290"/>
    <cellStyle name="_PRC Adjustments 011231_CCB.HO.New TB template.CCB PRC IAS Sorting.040223 trial run" xfId="291"/>
    <cellStyle name="_03_长期资产申报表_pbc_pbc-汇总LAST2_ABC-pbc表20060610－赵静_PBC(CG)-MASTER" xfId="292"/>
    <cellStyle name="_03_长期资产申报表_ABC-pbc表20060610_PBC(CG)-MASTER_PBC(CG)-MASTER" xfId="293"/>
    <cellStyle name="常规 2 15" xfId="294"/>
    <cellStyle name="常规 2 20" xfId="295"/>
    <cellStyle name="_03_长期资产申报表_ABC-pbc表20060610－赵静" xfId="296"/>
    <cellStyle name="_03_长期资产申报表_pbc_pbc-汇总LAST1_股权等_ABC-pbc表20060610－赵静_PBC(CG)-MASTER" xfId="297"/>
    <cellStyle name="c_EVP3.01" xfId="298"/>
    <cellStyle name="—_GS_Cash " xfId="299"/>
    <cellStyle name="—_GS Assumptions-F_Maxis_Model_1_Residential Broadband Financial Projection Model v8 Tier 2_final7.16" xfId="300"/>
    <cellStyle name="_03_长期资产申报表_pbc_ABC-pbc表20060610－赵静" xfId="301"/>
    <cellStyle name="_03_长期资产申报表_pbc-汇总_Book2222222222222222222222222222222222222222222222222_ABC-pbc表20060610_PBC(CG)-MASTER_PBC(CG)-MASTER" xfId="302"/>
    <cellStyle name="_03_长期资产申报表_ABC-pbc表20060610－赵静_PBC(CG)-MASTER" xfId="303"/>
    <cellStyle name="_03_长期资产申报表_pbc_ABC-pbc表20060610－赵静_PBC(CG)-MASTER" xfId="304"/>
    <cellStyle name="_03_长期资产申报表_Book2222222222222222222222222222222222222222222222222" xfId="305"/>
    <cellStyle name="_03_长期资产申报表_pbc_Book2222222222222222222222222222222222222222222222222" xfId="306"/>
    <cellStyle name="_03_长期资产申报表_Book2222222222222222222222222222222222222222222222222_ABC-pbc表20060610_PBC(CG)-MASTER" xfId="307"/>
    <cellStyle name="_03_长期资产申报表_pbc_Book2222222222222222222222222222222222222222222222222_ABC-pbc表20060610_PBC(CG)-MASTER" xfId="308"/>
    <cellStyle name="差_特车收益法各种指标" xfId="309"/>
    <cellStyle name="_IAS Adjustments021231_CCB.HO.New TB template.PRC Sorting.040210_CCB.Dec03AuditPack.GL.V2" xfId="310"/>
    <cellStyle name="—_GS_Cash _Maxis_Model_1_Residential Broadband Financial Projection Model v8 Tier 3" xfId="311"/>
    <cellStyle name="_03_长期资产申报表_Book2222222222222222222222222222222222222222222222222_ABC-pbc表20060610_PBC(CG)-MASTER_PBC(CG)-MASTER" xfId="312"/>
    <cellStyle name="—_Maxis_Model_1_Residential Broadband Financial Projection Model v8 Tier 2" xfId="313"/>
    <cellStyle name="_03_长期资产申报表_pbc_Book2222222222222222222222222222222222222222222222222_ABC-pbc表20060610_PBC(CG)-MASTER_PBC(CG)-MASTER" xfId="314"/>
    <cellStyle name="—_GS_Cash _Maxis_Model_1_Residential Broadband Financial Projection Model v8 Tier 2_Residential Broadband Financial Projection Model v14.3_final7.201" xfId="315"/>
    <cellStyle name="_03_长期资产申报表_Book2222222222222222222222222222222222222222222222222_ABC-pbc表20060610－赵静" xfId="316"/>
    <cellStyle name="{Z'0000(1 dec)}" xfId="317"/>
    <cellStyle name="_IAS Adjustments030630_CCB.HO.New TB template.IAS Sorting.040210_CCB.Dec03AuditPack.GL.V2" xfId="318"/>
    <cellStyle name="_03_长期资产申报表_pbc_Book2222222222222222222222222222222222222222222222222_ABC-pbc表20060610－赵静" xfId="319"/>
    <cellStyle name="宋体繁体潒慭n_x0002_" xfId="320"/>
    <cellStyle name="—_Maxis_Model_1_Residential Broadband Financial Projection Model v8 Tier 1_Residential Broadband Financial Projection Model v14.3_final7.201" xfId="321"/>
    <cellStyle name="—_GS_Cash  (2)_Maxis_Model_1_Residential Broadband Financial Projection Model v8 Tier 3_Residential Broadband Financial Projection Model v14.3_final7.16" xfId="322"/>
    <cellStyle name="_PRC Adjustments 011231_CCB.HO.New TB template.IAS Sorting.040210_CCB.Dec03AuditPack.GL.V2" xfId="323"/>
    <cellStyle name="Currency,0" xfId="324"/>
    <cellStyle name="_IAS Adjustments021231_CCB.GLAudit Package.040114_CCB.Dec03AuditPack.GL.V2" xfId="325"/>
    <cellStyle name="_03_长期资产申报表_Book2222222222222222222222222222222222222222222222222_ABC-pbc表20060610－赵静_PBC(CG)-MASTER" xfId="326"/>
    <cellStyle name="_profit forecast准则差异 0526－v2" xfId="327"/>
    <cellStyle name="_03_长期资产申报表_pbc_Book2222222222222222222222222222222222222222222222222_ABC-pbc表20060610－赵静_PBC(CG)-MASTER" xfId="328"/>
    <cellStyle name="_设计公司" xfId="329"/>
    <cellStyle name="_03_长期资产申报表_Book2222222222222222222222222222222222222222222222222_PBC(CG)-MASTER" xfId="330"/>
    <cellStyle name="—_GS_DCF_Maxis_Model_1" xfId="331"/>
    <cellStyle name="—_Maxis_Model_1_Residential Broadband Financial Projection Model v8 Tier 3_final7.16" xfId="332"/>
    <cellStyle name="_03_长期资产申报表_pbc_Book2222222222222222222222222222222222222222222222222_PBC(CG)-MASTER" xfId="333"/>
    <cellStyle name="_03_长期资产申报表_Book2222222222222222222222222222222222222222222222222_PBC(CG)-MASTER_PBC(CG)-MASTER" xfId="334"/>
    <cellStyle name="_03_长期资产申报表_pbc_Book2222222222222222222222222222222222222222222222222_PBC(CG)-MASTER_PBC(CG)-MASTER" xfId="335"/>
    <cellStyle name="_宗申现金流预测060723" xfId="336"/>
    <cellStyle name="_03_长期资产申报表_Book2222222222222222222222222222222222222222222222222_原ABC-pbc表" xfId="337"/>
    <cellStyle name="常规_2006徐工科技合并报表－新准则_1" xfId="338"/>
    <cellStyle name="_03_长期资产申报表_pbc_Book2222222222222222222222222222222222222222222222222_原ABC-pbc表" xfId="339"/>
    <cellStyle name="_CCB.HO.NAV Recon.031108.AL" xfId="340"/>
    <cellStyle name="_03_长期资产申报表_PBC(CG)-MASTER" xfId="341"/>
    <cellStyle name="Millares_10 AVERIAS MASIVAS + ANT" xfId="342"/>
    <cellStyle name="常规_存货" xfId="343"/>
    <cellStyle name="—_GS Assumptions-F_Maxis_Model_1_Residential Broadband Financial Projection Model v8 Tier 1_final7.201" xfId="344"/>
    <cellStyle name="_03_长期资产申报表_pbc_PBC(CG)-MASTER" xfId="345"/>
    <cellStyle name="_CCB.HO.2002 Jnl summary by jnl.GL PRC 41-80.grouped.031221" xfId="346"/>
    <cellStyle name="_03_长期资产申报表_PBC(CG)-MASTER_PBC(CG)-MASTER" xfId="347"/>
    <cellStyle name="_评估申报表--老版－审计0000_Sheet5" xfId="348"/>
    <cellStyle name="_03_长期资产申报表_pbc_PBC(CG)-MASTER_PBC(CG)-MASTER" xfId="349"/>
    <cellStyle name="_03_长期资产申报表_pbc_Book2" xfId="350"/>
    <cellStyle name="_03_长期资产申报表_pbc_Worksheet in   pbc-汇总LAST_股权等_原ABC-pbc表" xfId="351"/>
    <cellStyle name="성명" xfId="352"/>
    <cellStyle name="_03_长期资产申报表_pbc_替换第二版_股权等_PBC(CG)-MASTER" xfId="353"/>
    <cellStyle name="_03_长期资产申报表_pbc_Book2 (2)" xfId="354"/>
    <cellStyle name="_03_长期资产申报表_pbc_Book2 (2)_股权等_PBC(CG)-MASTER" xfId="355"/>
    <cellStyle name="_03_长期资产申报表_pbc_Book2 (2)_ABC-pbc表20060610_PBC(CG)-MASTER" xfId="356"/>
    <cellStyle name="_CCB.QH.Item12..ProfitNAVRecon.031206-HL.ML_CCB.HO.NAV Recon.HL.031222.AL" xfId="357"/>
    <cellStyle name="_03_长期资产申报表_pbc_Book2 (2)_ABC-pbc表20060610_PBC(CG)-MASTER_PBC(CG)-MASTER" xfId="358"/>
    <cellStyle name="—_GS_DCF_Maxis_Model_1_Residential Broadband Financial Projection Model v8 Tier 1_Residential Broadband Financial Projection Model v14.3" xfId="359"/>
    <cellStyle name="_Book1" xfId="360"/>
    <cellStyle name="—_GS_Cash  (2)_Maxis_Model_1_Residential Broadband Financial Projection Model v8 Tier 2_Residential Broadband Financial Projection Model v14.3_final7.16" xfId="361"/>
    <cellStyle name="_03_长期资产申报表_pbc_Book2 (2)_ABC-pbc表20060610－赵静" xfId="362"/>
    <cellStyle name="Dollar" xfId="363"/>
    <cellStyle name="_03_长期资产申报表_pbc_pbc-汇总LAST_ABC-pbc表20060610－赵静_PBC(CG)-MASTER" xfId="364"/>
    <cellStyle name="_03_长期资产申报表_pbc_Book2 (2)_ABC-pbc表20060610－赵静_PBC(CG)-MASTER" xfId="365"/>
    <cellStyle name="_03_长期资产申报表_pbc_Book2 (2)_PBC(CG)-MASTER" xfId="366"/>
    <cellStyle name="_03_长期资产申报表_pbc_Book2 (2)_股权等_PBC(CG)-MASTER_PBC(CG)-MASTER" xfId="367"/>
    <cellStyle name="_CCB.HO.New TB template.IAS Sorting.040210_CCB.Dec03AuditPack.GL.V2" xfId="368"/>
    <cellStyle name="—_GS_DCF_Maxis_Model_1_Residential Broadband Financial Projection Model v8 Tier 2" xfId="369"/>
    <cellStyle name="—_GS_DCF" xfId="370"/>
    <cellStyle name="_03_长期资产申报表_pbc_Book2 (2)_PBC(CG)-MASTER_PBC(CG)-MASTER" xfId="371"/>
    <cellStyle name="_03_长期资产申报表_pbc_Book2 (2)_股权等" xfId="372"/>
    <cellStyle name="_03_长期资产申报表_pbc_Book2 (2)_股权等_ABC-pbc表20060610" xfId="373"/>
    <cellStyle name="NORAML2" xfId="374"/>
    <cellStyle name="_03_长期资产申报表_pbc_Book2 (2)_股权等_ABC-pbc表20060610_PBC(CG)-MASTER" xfId="375"/>
    <cellStyle name="_03_长期资产申报表_pbc_Book2 (2)_股权等_ABC-pbc表20060610_PBC(CG)-MASTER_PBC(CG)-MASTER" xfId="376"/>
    <cellStyle name="_CCB.HEN.Item12.ProfitNAVRecon.031209.LY_CCB.JX.Item12.X.ProfitNAVRecon.031209.JW_CCB.HO.NAV Recon.031222.AL_CCB.Dec03AuditPack.GL.V2" xfId="377"/>
    <cellStyle name="_03_长期资产申报表_pbc_Book2 (2)_股权等_ABC-pbc表20060610－赵静" xfId="378"/>
    <cellStyle name="_CCB.HEN.Item12.ProfitNAVRecon.031209.LY" xfId="379"/>
    <cellStyle name="—_GS_Cash _Maxis_Model_1_Residential Broadband Financial Projection Model v8 Tier 3_Residential Broadband Financial Projection Model v14_final7.16" xfId="380"/>
    <cellStyle name="_03_长期资产申报表_pbc_Book2 (2)_股权等_原ABC-pbc表_PBC(CG)-MASTER" xfId="381"/>
    <cellStyle name="_03_长期资产申报表_pbc_Book2(1)_ABC-pbc表20060610" xfId="382"/>
    <cellStyle name="_03_长期资产申报表_pbc_pbc-汇总LAST1_股权等_PBC(CG)-MASTER_PBC(CG)-MASTER" xfId="383"/>
    <cellStyle name="_Part III.200406.Loan and Liabilities details.(Site Name)_附件1：审计评估联合申报明细表" xfId="384"/>
    <cellStyle name="—_GS_PNL_Maxis_Model_1_Residential Broadband Financial Projection Model v8 Tier 1_final7.201" xfId="385"/>
    <cellStyle name="_03_长期资产申报表_pbc_Book2(1)_ABC-pbc表20060610_PBC(CG)-MASTER" xfId="386"/>
    <cellStyle name="—_GS Assumptions-F_Maxis_Model_1_Residential Broadband Financial Projection Model v8 Tier 3_Residential Broadband Financial Projection Model v14_final7.16" xfId="387"/>
    <cellStyle name="_03_长期资产申报表_pbc_Book2(1)_ABC-pbc表20060610_PBC(CG)-MASTER_PBC(CG)-MASTER" xfId="388"/>
    <cellStyle name="_03_长期资产申报表_pbc_Book2(1)_ABC-pbc表20060610－赵静" xfId="389"/>
    <cellStyle name="Column Headings" xfId="390"/>
    <cellStyle name="_03_长期资产申报表_pbc_pbc-汇总LAST2_原ABC-pbc表_PBC(CG)-MASTER" xfId="391"/>
    <cellStyle name="_CCB.QH.Item12..ProfitNAVRecon.031206-HL.ML_CCB.HB.Item12.Housing Loan.ProfitNAVRecon.031218.JZ" xfId="392"/>
    <cellStyle name="差_宝源生物收益法评估明细表4-11(正式）" xfId="393"/>
    <cellStyle name="_03_长期资产申报表_pbc_Book2(1)_ABC-pbc表20060610－赵静_PBC(CG)-MASTER" xfId="394"/>
    <cellStyle name="—_GS_Cash  (2)_Maxis_Model_1_Residential Broadband Financial Projection Model v8 Tier 2_Residential Broadband Financial Projection Model v14.3" xfId="395"/>
    <cellStyle name="Accent3 - 60%" xfId="396"/>
    <cellStyle name="_03_长期资产申报表_pbc_pbc-汇总LAST3_ABC-pbc表20060610－赵静" xfId="397"/>
    <cellStyle name="Number" xfId="398"/>
    <cellStyle name="_03_长期资产申报表_pbc_Book2(1)_PBC(CG)-MASTER" xfId="399"/>
    <cellStyle name="_CCB.SZ.item1.journal list.031110.DY" xfId="400"/>
    <cellStyle name="_03_长期资产申报表_pbc_Book2(1)_PBC(CG)-MASTER_PBC(CG)-MASTER" xfId="401"/>
    <cellStyle name="_03_长期资产申报表_pbc_Book2wu_股权等_ABC-pbc表20060610_PBC(CG)-MASTER" xfId="402"/>
    <cellStyle name="差_折现率计算模型" xfId="403"/>
    <cellStyle name="_03_长期资产申报表_pbc_Book2(1)_股权等" xfId="404"/>
    <cellStyle name="_CCB.HEN.Item12.ProfitNAVRecon.031209.LY_CCB.HO.NAV Recon.031222.AL_CCB.Dec03AuditPack.GL.V2" xfId="405"/>
    <cellStyle name="_03_长期资产申报表_pbc_Book2(1)_股权等_ABC-pbc表20060610" xfId="406"/>
    <cellStyle name="超链接 2" xfId="407"/>
    <cellStyle name="貨幣_Equipment Model 0605" xfId="408"/>
    <cellStyle name="_03_长期资产申报表_pbc_Book2(1)_股权等_ABC-pbc表20060610_PBC(CG)-MASTER_PBC(CG)-MASTER" xfId="409"/>
    <cellStyle name="_03_长期资产申报表_pbc-汇总_Book2222222222222222222222222222222222222222222222222_ABC-pbc表20060610－赵静" xfId="410"/>
    <cellStyle name="_03_长期资产申报表_pbc_Book2(1)_股权等_ABC-pbc表20060610－赵静" xfId="411"/>
    <cellStyle name="_03_长期资产申报表_pbc_pbc-汇总LAST_PBC(CG)-MASTER" xfId="412"/>
    <cellStyle name="PSDate" xfId="413"/>
    <cellStyle name="_03_长期资产申报表_pbc_Book2wu_股权等_ABC-pbc表20060610_PBC(CG)-MASTER_PBC(CG)-MASTER" xfId="414"/>
    <cellStyle name="_03_长期资产申报表_pbc_Book2(1)_股权等_PBC(CG)-MASTER" xfId="415"/>
    <cellStyle name="_1" xfId="416"/>
    <cellStyle name="_03_长期资产申报表_pbc_Book2(1)_股权等_PBC(CG)-MASTER_PBC(CG)-MASTER" xfId="417"/>
    <cellStyle name="c_GB MODEL 082803 V1" xfId="418"/>
    <cellStyle name="_03_长期资产申报表_pbc_Book2(1)_股权等_原ABC-pbc表" xfId="419"/>
    <cellStyle name="_03_长期资产申报表_pbc_pbc-汇总LAST3_原ABC-pbc表_PBC(CG)-MASTER" xfId="420"/>
    <cellStyle name="差_前期费用" xfId="421"/>
    <cellStyle name="_03_长期资产申报表_pbc_Book2(1)_原ABC-pbc表" xfId="422"/>
    <cellStyle name="_附件1：审计评估联合申报明细表" xfId="423"/>
    <cellStyle name="_03_长期资产申报表_pbc_Book2(1)_原ABC-pbc表_PBC(CG)-MASTER" xfId="424"/>
    <cellStyle name="_TableHeading_ICP_CSC_1Q_01_gStyle_5-30-2001" xfId="425"/>
    <cellStyle name="—_GS_Balance_Maxis_Model_1_final7.201" xfId="426"/>
    <cellStyle name="_03_长期资产申报表_pbc_Book2_ABC-pbc表20060610" xfId="427"/>
    <cellStyle name="_03_长期资产申报表_pbc_Book2_ABC-pbc表20060610_PBC(CG)-MASTER" xfId="428"/>
    <cellStyle name="Output Amounts" xfId="429"/>
    <cellStyle name="_KPMG original version_评估明细表(新准则)电力" xfId="430"/>
    <cellStyle name="_03_长期资产申报表_pbc_Book2_ABC-pbc表20060610_PBC(CG)-MASTER_PBC(CG)-MASTER" xfId="431"/>
    <cellStyle name="_03_长期资产申报表_pbc_Book2_ABC-pbc表20060610－赵静_PBC(CG)-MASTER" xfId="432"/>
    <cellStyle name="—_GS_Balance_Maxis_Model_1_Residential Broadband Financial Projection Model v8 Tier 1_final7.16" xfId="433"/>
    <cellStyle name="_03_长期资产申报表_pbc_Book2_PBC(CG)-MASTER_PBC(CG)-MASTER" xfId="434"/>
    <cellStyle name="_03_长期资产申报表_pbc_pbc-2版（附表）maqiang_原ABC-pbc表_PBC(CG)-MASTER" xfId="435"/>
    <cellStyle name="AA HEADING" xfId="436"/>
    <cellStyle name="Historical" xfId="437"/>
    <cellStyle name="_03_长期资产申报表_pbc_Book2_股权等" xfId="438"/>
    <cellStyle name="Tusental_1FIX, page 2" xfId="439"/>
    <cellStyle name="_Maping -cost from Tiger" xfId="440"/>
    <cellStyle name="_03_长期资产申报表_pbc_Book2_股权等_ABC-pbc表20060610" xfId="441"/>
    <cellStyle name="_CCB.HEN.Item12.ProfitNAVRecon.031209.LY_CCB.XZ.item12.3D.ProfitNAVRec.031124.dhnc_CCB.Dec03AuditPack.GL.V2" xfId="442"/>
    <cellStyle name="Dash" xfId="443"/>
    <cellStyle name="_审计评估联合申报明细表－GG" xfId="444"/>
    <cellStyle name="_03_长期资产申报表_pbc_Book2_股权等_ABC-pbc表20060610_PBC(CG)-MASTER_PBC(CG)-MASTER" xfId="445"/>
    <cellStyle name="_CCB.HO.2003 Jnl summary by jnl.GL PRC 11&amp;12&amp;68.031221" xfId="446"/>
    <cellStyle name="—_GS_Cash _Maxis_Model_1_Residential Broadband Financial Projection Model v8 Tier 2_Residential Broadband Financial Projection Model v14_final7.16" xfId="447"/>
    <cellStyle name="_03_长期资产申报表_pbc_Book2_股权等_PBC(CG)-MASTER" xfId="448"/>
    <cellStyle name="_CurrencySpace" xfId="449"/>
    <cellStyle name="_03_长期资产申报表_pbc_Book2_股权等_PBC(CG)-MASTER_PBC(CG)-MASTER" xfId="450"/>
    <cellStyle name="常规 2 13" xfId="451"/>
    <cellStyle name="_北仑土地汇总" xfId="452"/>
    <cellStyle name="_03_长期资产申报表_pbc_Book2_股权等_原ABC-pbc表" xfId="453"/>
    <cellStyle name="_CCB.HEN.Item12.ProfitNAVRecon.031209.LY_CCB.JX.Item12.X.ProfitNAVRecon.031209.JW_CCB.CQ.Item12.1D.ProfitNAVRec.031213-revised.dhnc" xfId="454"/>
    <cellStyle name="_03_长期资产申报表_pbc_Book2_股权等_原ABC-pbc表_PBC(CG)-MASTER" xfId="455"/>
    <cellStyle name="_CCB.HO.2001 combined Jnl summary.GL.031221" xfId="456"/>
    <cellStyle name="Total" xfId="457"/>
    <cellStyle name="_营销公司电信项目资产评估调查表改版（收益法）-营销公司2006.4.30" xfId="458"/>
    <cellStyle name="_CCB.HEN.Item12.ProfitNAVRecon.031209.LY_1_CCB.HO.NAV Recon.031222.AL_CCB.Dec03AuditPack.GL.V2" xfId="459"/>
    <cellStyle name="Text Indent A" xfId="460"/>
    <cellStyle name="_03_长期资产申报表_pbc_Book2_原ABC-pbc表_PBC(CG)-MASTER" xfId="461"/>
    <cellStyle name="_评估申报表--老版－审计0000_电力企业收益法表格" xfId="462"/>
    <cellStyle name="_03_长期资产申报表_pbc_Book2222222222222222222222222222222222222222222222222_股权等_ABC-pbc表20060610" xfId="463"/>
    <cellStyle name="_03_长期资产申报表_pbc_Book2222222222222222222222222222222222222222222222222_股权等_ABC-pbc表20060610_PBC(CG)-MASTER" xfId="464"/>
    <cellStyle name="—_GS_PNL_Maxis_Model_1_final7.16" xfId="465"/>
    <cellStyle name="_03_长期资产申报表_pbc_pbc-汇总LAST2_股权等_ABC-pbc表20060610－赵静" xfId="466"/>
    <cellStyle name="_03_长期资产申报表_pbc_Book2222222222222222222222222222222222222222222222222_股权等_ABC-pbc表20060610_PBC(CG)-MASTER_PBC(CG)-MASTER" xfId="467"/>
    <cellStyle name="_03_长期资产申报表_pbc_pbc-汇总LAST2_股权等_ABC-pbc表20060610－赵静_PBC(CG)-MASTER" xfId="468"/>
    <cellStyle name="_CCB.HO.2003 Jnl summary by jnl.GL PRC 60-80.031221" xfId="469"/>
    <cellStyle name="—_GS_DCF_Maxis_Model_1_final7.16" xfId="470"/>
    <cellStyle name="_03_长期资产申报表_pbc_Book2222222222222222222222222222222222222222222222222_股权等_ABC-pbc表20060610－赵静" xfId="471"/>
    <cellStyle name="Assumption" xfId="472"/>
    <cellStyle name="_Part III.200406.Loan and Liabilities details.(Site Name)_(中企华)审计评估联合申报明细表.V1" xfId="473"/>
    <cellStyle name="_03_长期资产申报表_pbc_Book2222222222222222222222222222222222222222222222222_股权等_ABC-pbc表20060610－赵静_PBC(CG)-MASTER" xfId="474"/>
    <cellStyle name="_CCB.HO.Profit Recon.HL.031113.AL_CCB.Dec03AuditPack.GL.V2" xfId="475"/>
    <cellStyle name="_03_长期资产申报表_pbc_Book2222222222222222222222222222222222222222222222222_股权等_PBC(CG)-MASTER" xfId="476"/>
    <cellStyle name="_03_长期资产申报表_pbc_Worksheet in   pbc-汇总LAST_ABC-pbc表20060610" xfId="477"/>
    <cellStyle name="t_GB MODEL 083103 PRC  V3 w product mix change" xfId="478"/>
    <cellStyle name="—_GS_DCF_Maxis_Model_1_Residential Broadband Financial Projection Model v8 Tier 2_Residential Broadband Financial Projection Model v14_final7.16" xfId="479"/>
    <cellStyle name="_03_长期资产申报表_pbc_Book2222222222222222222222222222222222222222222222222_股权等_原ABC-pbc表" xfId="480"/>
    <cellStyle name="_03_长期资产申报表_pbc_Book2222222222222222222222222222222222222222222222222_股权等_原ABC-pbc表_PBC(CG)-MASTER" xfId="481"/>
    <cellStyle name="_03_长期资产申报表_pbc_Book2wu" xfId="482"/>
    <cellStyle name="_03_长期资产申报表_pbc_Worksheet in   pbc-汇总LAST_股权等_ABC-pbc表20060610_PBC(CG)-MASTER" xfId="483"/>
    <cellStyle name="_03_长期资产申报表_pbc_Book2wu_ABC-pbc表20060610" xfId="484"/>
    <cellStyle name="Enter Units (2)" xfId="485"/>
    <cellStyle name="_Part III.200406.Loan and Liabilities details.(Site Name)_Shenhua PBC package 050530_(中企华)审计评估联合申报明细表.V1" xfId="486"/>
    <cellStyle name="_03_长期资产申报表_pbc_Book2wu_ABC-pbc表20060610_PBC(CG)-MASTER" xfId="487"/>
    <cellStyle name="_03_长期资产申报表_pbc_pbc-汇总LAST1_ABC-pbc表20060610" xfId="488"/>
    <cellStyle name="—_GS Assumptions-F_Maxis_Model_1_Residential Broadband Financial Projection Model v8 Tier 1_Residential Broadband Financial Projection Model v14_final7.201" xfId="489"/>
    <cellStyle name="_03_长期资产申报表_pbc_Book2wu_ABC-pbc表20060610_PBC(CG)-MASTER_PBC(CG)-MASTER" xfId="490"/>
    <cellStyle name="_03_长期资产申报表_pbc_pbc-汇总LAST1_ABC-pbc表20060610_PBC(CG)-MASTER" xfId="491"/>
    <cellStyle name="t_铝厂现金流1122B" xfId="492"/>
    <cellStyle name="_03_长期资产申报表_pbc_Book2wu_ABC-pbc表20060610－赵静" xfId="493"/>
    <cellStyle name="—_Maxis_Model_1_Residential Broadband Financial Projection Model v8 Tier 2_Residential Broadband Financial Projection Model v14.3" xfId="494"/>
    <cellStyle name="_03_长期资产申报表_pbc_Book2wu_ABC-pbc表20060610－赵静_PBC(CG)-MASTER" xfId="495"/>
    <cellStyle name="普通_ 白土" xfId="496"/>
    <cellStyle name="—_GS_Cash  (2)_Maxis_Model_1_Residential Broadband Financial Projection Model v8 Tier 1_Residential Broadband Financial Projection Model v14" xfId="497"/>
    <cellStyle name="_03_长期资产申报表_pbc_Book2wu_PBC(CG)-MASTER" xfId="498"/>
    <cellStyle name="_03_长期资产申报表_pbc_Worksheet in   pbc-汇总LAST_股权等_ABC-pbc表20060610_PBC(CG)-MASTER_PBC(CG)-MASTER" xfId="499"/>
    <cellStyle name="常规 19" xfId="500"/>
    <cellStyle name="常规 24" xfId="501"/>
    <cellStyle name="_03_长期资产申报表_pbc_Book2wu_PBC(CG)-MASTER_PBC(CG)-MASTER" xfId="502"/>
    <cellStyle name="_CCB.HEN.Item12.ProfitNAVRecon.031209.LY_CCB.NB.Appendix 12 ProfitNAVRecon (GL).031204_CCB.Dec03AuditPack.GL.V2" xfId="503"/>
    <cellStyle name="Border" xfId="504"/>
    <cellStyle name="_IAS Adjustments030630_CCB.HO.New TB template.CCB PRC IAS Sorting.040223 trial run" xfId="505"/>
    <cellStyle name="_CCB.QH.Item12..ProfitNAVRecon.031206-HL.ML_CCB.HO.NAV Recon.HL.031222.AL_CCB.Dec03AuditPack.GL.V2" xfId="506"/>
    <cellStyle name="_03_长期资产申报表_pbc_Book2wu_股权等_ABC-pbc表20060610" xfId="507"/>
    <cellStyle name="_评估申报表--老版－审计0000_04-雷沃动力收益法评估表2008-06(dxz)" xfId="508"/>
    <cellStyle name="_03_长期资产申报表_pbc_Book2wu_股权等_ABC-pbc表20060610－赵静" xfId="509"/>
    <cellStyle name="霓付_1202" xfId="510"/>
    <cellStyle name="_03_长期资产申报表_pbc_Book2wu_股权等_ABC-pbc表20060610－赵静_PBC(CG)-MASTER" xfId="511"/>
    <cellStyle name="_CCB.HEN.Item12.ProfitNAVRecon.031209.LY_CCB.SX.Item12.F.ProfitNAVRecon.031212.MS_CCB.Dec03AuditPack.GL.V2" xfId="512"/>
    <cellStyle name="_03_长期资产申报表_pbc_Book2wu_股权等_PBC(CG)-MASTER" xfId="513"/>
    <cellStyle name="Comma, 1 dec" xfId="514"/>
    <cellStyle name="_03_长期资产申报表_pbc_Book2wu_股权等_PBC(CG)-MASTER_PBC(CG)-MASTER" xfId="515"/>
    <cellStyle name="—_GS_PNL" xfId="516"/>
    <cellStyle name="_03_长期资产申报表_pbc_Book2wu_股权等_原ABC-pbc表" xfId="517"/>
    <cellStyle name="_收益法计算表" xfId="518"/>
    <cellStyle name="_03_长期资产申报表_pbc_Book2wu_股权等_原ABC-pbc表_PBC(CG)-MASTER" xfId="519"/>
    <cellStyle name="_03_长期资产申报表_pbc_Book2wu_原ABC-pbc表" xfId="520"/>
    <cellStyle name="Comma  - Style5" xfId="521"/>
    <cellStyle name="_03_长期资产申报表_pbc_Book2wu_原ABC-pbc表_PBC(CG)-MASTER" xfId="522"/>
    <cellStyle name="—_GS_Cash  (2)_Maxis_Model_1_final7.16" xfId="523"/>
    <cellStyle name="_PRC Adjustments 021231_CCB.Dec03AuditPack.GL.V2" xfId="524"/>
    <cellStyle name="_03_长期资产申报表_pbc_pbc-2版（附表）maqiang" xfId="525"/>
    <cellStyle name="_03_长期资产申报表_pbc_pbc-2版（附表）maqiang_ABC-pbc表20060610" xfId="526"/>
    <cellStyle name="_03_长期资产申报表_pbc_pbc-2版（附表）maqiang_ABC-pbc表20060610_PBC(CG)-MASTER" xfId="527"/>
    <cellStyle name="Comma  - Style7" xfId="528"/>
    <cellStyle name="_03_长期资产申报表_pbc_pbc-2版（附表）maqiang_ABC-pbc表20060610_PBC(CG)-MASTER_PBC(CG)-MASTER" xfId="529"/>
    <cellStyle name="0,0_x000d__x000a_NA_x000d__x000a__常州变压器试算平衡表8-22" xfId="530"/>
    <cellStyle name="_03_长期资产申报表_pbc_pbc-2版（附表）maqiang_ABC-pbc表20060610－赵静" xfId="531"/>
    <cellStyle name="—_GS_Cash  (2)_Maxis_Model_1_Residential Broadband Financial Projection Model v8 Tier 2_Residential Broadband Financial Projection Model v14_final7.201" xfId="532"/>
    <cellStyle name="_03_长期资产申报表_pbc_pbc-2版（附表）maqiang_ABC-pbc表20060610－赵静_PBC(CG)-MASTER" xfId="533"/>
    <cellStyle name="_医股合并口径现金流预测1217（调整9-12月）" xfId="534"/>
    <cellStyle name="_03_长期资产申报表_pbc_pbc-2版（附表）maqiang_PBC(CG)-MASTER" xfId="535"/>
    <cellStyle name="t" xfId="536"/>
    <cellStyle name="_Part III.200406.Loan and Liabilities details.(Site Name)_评估明细表(新准则)电力0630" xfId="537"/>
    <cellStyle name="Enter Currency (2)" xfId="538"/>
    <cellStyle name="_03_长期资产申报表_pbc_pbc-汇总LAST1_股权等_原ABC-pbc表" xfId="539"/>
    <cellStyle name="_03_长期资产申报表_pbc_pbc-2版（附表）maqiang_PBC(CG)-MASTER_PBC(CG)-MASTER" xfId="540"/>
    <cellStyle name="_long term loan - others 300504_KPMG original version_附表1-审计评估联合申报明细表630新" xfId="541"/>
    <cellStyle name="_03_长期资产申报表_pbc_pbc-2版（附表）maqiang_股权等" xfId="542"/>
    <cellStyle name="—_GS_Balance_Maxis_Model_1_Residential Broadband Financial Projection Model v8 Tier 1_Residential Broadband Financial Projection Model v14_final7.16" xfId="543"/>
    <cellStyle name="style1" xfId="544"/>
    <cellStyle name="_CCB.HO.New TB template.CCB PRC IAS Sorting.040223 trial run" xfId="545"/>
    <cellStyle name="_03_长期资产申报表_pbc_pbc-2版（附表）maqiang_股权等_ABC-pbc表20060610_PBC(CG)-MASTER" xfId="546"/>
    <cellStyle name="_03_长期资产申报表_pbc_pbc-2版（附表）maqiang_股权等_ABC-pbc表20060610_PBC(CG)-MASTER_PBC(CG)-MASTER" xfId="547"/>
    <cellStyle name="—_GS_PNL_Maxis_Model_1_Residential Broadband Financial Projection Model v8 Tier 2_Residential Broadband Financial Projection Model v14.3_final7.16" xfId="548"/>
    <cellStyle name="_预测" xfId="549"/>
    <cellStyle name="_03_长期资产申报表_pbc_pbc-汇总LAST2_ABC-pbc表20060610_PBC(CG)-MASTER_PBC(CG)-MASTER" xfId="550"/>
    <cellStyle name="_03_长期资产申报表_pbc_pbc-2版（附表）maqiang_股权等_ABC-pbc表20060610－赵静" xfId="551"/>
    <cellStyle name="_03_长期资产申报表_pbc_pbc-2版（附表）maqiang_股权等_ABC-pbc表20060610－赵静_PBC(CG)-MASTER" xfId="552"/>
    <cellStyle name="_03_长期资产申报表_pbc_pbc-2版（附表）maqiang_股权等_PBC(CG)-MASTER" xfId="553"/>
    <cellStyle name="_03_长期资产申报表_pbc_pbc-2版（附表）maqiang_股权等_PBC(CG)-MASTER_PBC(CG)-MASTER" xfId="554"/>
    <cellStyle name="_03_长期资产申报表_pbc-汇总_股权等_ABC-pbc表20060610－赵静" xfId="555"/>
    <cellStyle name="_03_长期资产申报表_pbc_pbc-2版（附表）maqiang_股权等_原ABC-pbc表" xfId="556"/>
    <cellStyle name="_03_长期资产申报表_pbc_替换第二版_PBC(CG)-MASTER" xfId="557"/>
    <cellStyle name="_CCB.QH.Item12..ProfitNAVRecon.031206-HL.ML_CCB.HB.Item12.Housing Loan.ProfitNAVRecon.031218.JZ_CCB.Dec03AuditPack.GL.V2" xfId="558"/>
    <cellStyle name="—_Maxis_Model_1_Residential Broadband Financial Projection Model v8 Tier 3_final7.201" xfId="559"/>
    <cellStyle name="_03_长期资产申报表_pbc_pbc-汇总LAST" xfId="560"/>
    <cellStyle name="Comma  - Style4" xfId="561"/>
    <cellStyle name="_03_长期资产申报表_pbc_pbc-汇总LAST2_股权等_PBC(CG)-MASTER_PBC(CG)-MASTER" xfId="562"/>
    <cellStyle name="_03_长期资产申报表_pbc_pbc-汇总LAST1_ABC-pbc表20060610－赵静" xfId="563"/>
    <cellStyle name="_03_长期资产申报表_pbc_pbc-汇总LAST_ABC-pbc表20060610" xfId="564"/>
    <cellStyle name="_03_长期资产申报表_pbc_pbc-汇总LAST1_ABC-pbc表20060610－赵静_PBC(CG)-MASTER" xfId="565"/>
    <cellStyle name="_03_长期资产申报表_pbc_pbc-汇总LAST_ABC-pbc表20060610_PBC(CG)-MASTER" xfId="566"/>
    <cellStyle name="—_GS_Balance_Maxis_Model_1_Residential Broadband Financial Projection Model v8 Tier 3_Residential Broadband Financial Projection Model v14.3_final7.201" xfId="567"/>
    <cellStyle name="差_电力企业收益法表格" xfId="568"/>
    <cellStyle name="_CCB.HO.NAV Recon.031208.EL" xfId="569"/>
    <cellStyle name="_03_长期资产申报表_pbc_pbc-汇总LAST_股权等" xfId="570"/>
    <cellStyle name="差_宝源生物收益法模型表" xfId="571"/>
    <cellStyle name="_03_长期资产申报表_pbc_pbc-汇总LAST_股权等_ABC-pbc表20060610" xfId="572"/>
    <cellStyle name="_03_长期资产申报表_pbc_pbc-汇总LAST_股权等_ABC-pbc表20060610_PBC(CG)-MASTER_PBC(CG)-MASTER" xfId="573"/>
    <cellStyle name="_深南玻价值估计070319下午(深南玻收益率只考虑长期债务)" xfId="574"/>
    <cellStyle name="_CCB.HO.2003 Jnl summary by jnl.Gl.specific for HO branch_CCB.Dec03AuditPack.GL.V2" xfId="575"/>
    <cellStyle name="常规_评估明细表太原12-11" xfId="576"/>
    <cellStyle name="_03_长期资产申报表_pbc_pbc-汇总LAST_股权等_ABC-pbc表20060610－赵静" xfId="577"/>
    <cellStyle name="Tickmark" xfId="578"/>
    <cellStyle name="_03_长期资产申报表_pbc_pbc-汇总LAST_股权等_ABC-pbc表20060610－赵静_PBC(CG)-MASTER" xfId="579"/>
    <cellStyle name="—_GS_Cash  (2)_Maxis_Model_1_Residential Broadband Financial Projection Model v8 Tier 1_final7.16" xfId="580"/>
    <cellStyle name="_03_长期资产申报表_pbc_pbc-汇总LAST2_ABC-pbc表20060610" xfId="581"/>
    <cellStyle name="_03_长期资产申报表_pbc_pbc-汇总LAST_股权等_PBC(CG)-MASTER" xfId="582"/>
    <cellStyle name="_03_长期资产申报表_pbc_pbc-汇总LAST2_ABC-pbc表20060610_PBC(CG)-MASTER" xfId="583"/>
    <cellStyle name="_时代电气本部资产评估申报表    （成本1" xfId="584"/>
    <cellStyle name="_03_长期资产申报表_pbc_pbc-汇总LAST_股权等_PBC(CG)-MASTER_PBC(CG)-MASTER" xfId="585"/>
    <cellStyle name="_03_长期资产申报表_pbc_pbc-汇总LAST_股权等_原ABC-pbc表" xfId="586"/>
    <cellStyle name="NormalR" xfId="587"/>
    <cellStyle name="_03_长期资产申报表_pbc_pbc-汇总LAST_股权等_原ABC-pbc表_PBC(CG)-MASTER" xfId="588"/>
    <cellStyle name="差_宝源生物收益法评估明细表4-10-1" xfId="589"/>
    <cellStyle name="_CCB.HEN.Item12.ProfitNAVRecon.031209.LY_CCB.SC.Item12.ProfitNAVRecon.031210.EP" xfId="590"/>
    <cellStyle name="样式 1" xfId="591"/>
    <cellStyle name="Prefilled" xfId="592"/>
    <cellStyle name="_03_长期资产申报表_pbc_pbc-汇总LAST_原ABC-pbc表" xfId="593"/>
    <cellStyle name="_国旅估值调查表（旅游与免税销售）20061026" xfId="594"/>
    <cellStyle name="_03_长期资产申报表_pbc_pbc-汇总LAST_原ABC-pbc表_PBC(CG)-MASTER" xfId="595"/>
    <cellStyle name="_03_长期资产申报表_pbc_pbc-汇总LAST1_ABC-pbc表20060610_PBC(CG)-MASTER_PBC(CG)-MASTER" xfId="596"/>
    <cellStyle name="_03_长期资产申报表_pbc_pbc-汇总LAST1_PBC(CG)-MASTER_PBC(CG)-MASTER" xfId="597"/>
    <cellStyle name="百分比 2 4" xfId="598"/>
    <cellStyle name="_03_长期资产申报表_股权等_PBC(CG)-MASTER" xfId="599"/>
    <cellStyle name="COST1" xfId="600"/>
    <cellStyle name="_03_长期资产申报表_pbc_pbc-汇总LAST1_股权等" xfId="601"/>
    <cellStyle name="n_GB model V5.2 0914" xfId="602"/>
    <cellStyle name="_03_长期资产申报表_pbc_pbc-汇总LAST1_股权等_ABC-pbc表20060610_PBC(CG)-MASTER_PBC(CG)-MASTER" xfId="603"/>
    <cellStyle name="_03_长期资产申报表_pbc_pbc-汇总LAST1_股权等_ABC-pbc表20060610" xfId="604"/>
    <cellStyle name="_03_长期资产申报表_pbc_pbc-汇总LAST1_股权等_ABC-pbc表20060610_PBC(CG)-MASTER" xfId="605"/>
    <cellStyle name="—_GS_Balance_Maxis_Model_1_Residential Broadband Financial Projection Model v8 Tier 3_final7.16" xfId="606"/>
    <cellStyle name="_03_长期资产申报表_pbc-汇总_股权等_ABC-pbc表20060610_PBC(CG)-MASTER_PBC(CG)-MASTER" xfId="607"/>
    <cellStyle name="_03_长期资产申报表_pbc_pbc-汇总LAST1_股权等_ABC-pbc表20060610－赵静" xfId="608"/>
    <cellStyle name="_CCB.HO.Profit Recon.031108.AL" xfId="609"/>
    <cellStyle name="99/12/31" xfId="610"/>
    <cellStyle name="_03_长期资产申报表_pbc-汇总_Book2222222222222222222222222222222222222222222222222_ABC-pbc表20060610_PBC(CG)-MASTER" xfId="611"/>
    <cellStyle name="_03_长期资产申报表_股权等_PBC(CG)-MASTER_PBC(CG)-MASTER" xfId="612"/>
    <cellStyle name="_03_长期资产申报表_pbc_pbc-汇总LAST1_股权等_PBC(CG)-MASTER" xfId="613"/>
    <cellStyle name="—_GS Assumptions-F_Maxis_Model_1_Residential Broadband Financial Projection Model v8 Tier 2_Residential Broadband Financial Projection Model v14.3_final7.201" xfId="614"/>
    <cellStyle name="Date [mmm-yy]" xfId="615"/>
    <cellStyle name="_CCB.HEN.Item12.ProfitNAVRecon.031209.LY_CCB.HOBranch.Item12.1D.ProfitNAVRecon.031202_CCB.Dec03AuditPack.GL.V2" xfId="616"/>
    <cellStyle name="—_GS Assumptions-F_Maxis_Model_1_final7.201" xfId="617"/>
    <cellStyle name="Accent2 - 20%" xfId="618"/>
    <cellStyle name="—_GS_PNL_Maxis_Model_1_Residential Broadband Financial Projection Model v8 Tier 1_Residential Broadband Financial Projection Model v14_final7.201" xfId="619"/>
    <cellStyle name="F6" xfId="620"/>
    <cellStyle name="_03_长期资产申报表_pbc_pbc-汇总LAST1_股权等_原ABC-pbc表_PBC(CG)-MASTER" xfId="621"/>
    <cellStyle name="—_GS_Cash  (2)_Maxis_Model_1_Residential Broadband Financial Projection Model v8 Tier 1_Residential Broadband Financial Projection Model v14.3" xfId="622"/>
    <cellStyle name="_03_长期资产申报表_pbc_pbc-汇总LAST1_原ABC-pbc表" xfId="623"/>
    <cellStyle name="—_GS Assumptions-F_Maxis_Model_1_Residential Broadband Financial Projection Model v8 Tier 3_final7.16" xfId="624"/>
    <cellStyle name="n_铝厂" xfId="625"/>
    <cellStyle name="_03_长期资产申报表_pbc_pbc-汇总LAST1_原ABC-pbc表_PBC(CG)-MASTER" xfId="626"/>
    <cellStyle name="_long term loan - others 300504_KPMG original version_审计评估联合申报明细表－GG" xfId="627"/>
    <cellStyle name="n_铝厂现金流1125" xfId="628"/>
    <cellStyle name="_03_长期资产申报表_pbc_pbc-汇总LAST2_PBC(CG)-MASTER_PBC(CG)-MASTER" xfId="629"/>
    <cellStyle name="_03_长期资产申报表_pbc_pbc-汇总LAST2_股权等" xfId="630"/>
    <cellStyle name="_03_长期资产申报表_pbc_pbc-汇总LAST2_股权等_ABC-pbc表20060610" xfId="631"/>
    <cellStyle name="分级显示行_1_10--2其他收费权测算表" xfId="632"/>
    <cellStyle name="_03_长期资产申报表_pbc_pbc-汇总LAST2_股权等_ABC-pbc表20060610_PBC(CG)-MASTER" xfId="633"/>
    <cellStyle name="AA LOCK" xfId="634"/>
    <cellStyle name="_CCB.HO.2003 Jnl summary by jnl.GL PRC 31&amp;62.031221" xfId="635"/>
    <cellStyle name="_CCB.HO.2002 Jnl summary by jnl.GL PRC 41-80.grouped.031221_CCB.Dec03AuditPack.GL.V2" xfId="636"/>
    <cellStyle name="常规 3 4" xfId="637"/>
    <cellStyle name="差_Sheet5" xfId="638"/>
    <cellStyle name="_03_长期资产申报表_pbc_pbc-汇总LAST2_股权等_PBC(CG)-MASTER" xfId="639"/>
    <cellStyle name="_long term loan - others 300504_KPMG original version_(中企华)审计评估联合申报明细表.V1" xfId="640"/>
    <cellStyle name="常规 3 2" xfId="641"/>
    <cellStyle name="_CCB.HO.2003 Jnl summary by jnl.Gl.specific for HO branch_CCB.HO.2003 Jnl summary by jnl.GL PRC 60-80.031221" xfId="642"/>
    <cellStyle name="—_GS_Cash _Maxis_Model_1_Residential Broadband Financial Projection Model v8 Tier 3_final7.16" xfId="643"/>
    <cellStyle name="—_Maxis_Model_1_Residential Broadband Financial Projection Model v8 Tier 3_Residential Broadband Financial Projection Model v14.3_final7.201" xfId="644"/>
    <cellStyle name="_03_长期资产申报表_pbc_pbc-汇总LAST2_股权等_原ABC-pbc表_PBC(CG)-MASTER" xfId="645"/>
    <cellStyle name="—_Maxis_Model_1_Residential Broadband Financial Projection Model v8 Tier 2_final7.16" xfId="646"/>
    <cellStyle name="千位分隔 7 2 2" xfId="647"/>
    <cellStyle name="_03_长期资产申报表_pbc_pbc-汇总LAST2_原ABC-pbc表" xfId="648"/>
    <cellStyle name="_1024资江收益法明细表" xfId="649"/>
    <cellStyle name="{Date}" xfId="650"/>
    <cellStyle name="_03_长期资产申报表_pbc_pbc-汇总LAST3_ABC-pbc表20060610" xfId="651"/>
    <cellStyle name="t_GB model V5.2 0914" xfId="652"/>
    <cellStyle name="_03_长期资产申报表_pbc_pbc-汇总LAST3_ABC-pbc表20060610_PBC(CG)-MASTER" xfId="653"/>
    <cellStyle name="Accent6 - 40%" xfId="654"/>
    <cellStyle name="—_GS Assumptions-F" xfId="655"/>
    <cellStyle name="_03_长期资产申报表_pbc_pbc-汇总LAST3_ABC-pbc表20060610_PBC(CG)-MASTER_PBC(CG)-MASTER" xfId="656"/>
    <cellStyle name="_03_长期资产申报表_pbc_pbc-汇总LAST3_ABC-pbc表20060610－赵静_PBC(CG)-MASTER" xfId="657"/>
    <cellStyle name="_03_长期资产申报表_pbc_pbc-汇总LAST3_股权等" xfId="658"/>
    <cellStyle name="_03_长期资产申报表_pbc_pbc-汇总LAST3_股权等_ABC-pbc表20060610_PBC(CG)-MASTER" xfId="659"/>
    <cellStyle name="_03_长期资产申报表_pbc_pbc-汇总LAST3_股权等_ABC-pbc表20060610_PBC(CG)-MASTER_PBC(CG)-MASTER" xfId="660"/>
    <cellStyle name="—_GS_Balance_Maxis_Model_1_Residential Broadband Financial Projection Model v8 Tier 3_Residential Broadband Financial Projection Model v14_final7.201" xfId="661"/>
    <cellStyle name="千位分隔 10 2" xfId="662"/>
    <cellStyle name="InputArea" xfId="663"/>
    <cellStyle name="_03_长期资产申报表_pbc_pbc-汇总LAST3_股权等_ABC-pbc表20060610－赵静" xfId="664"/>
    <cellStyle name="—_GS_Cash _Maxis_Model_1_Residential Broadband Financial Projection Model v8 Tier 2_Residential Broadband Financial Projection Model v14" xfId="665"/>
    <cellStyle name="_03_长期资产申报表_pbc_pbc-汇总LAST3_股权等_ABC-pbc表20060610－赵静_PBC(CG)-MASTER" xfId="666"/>
    <cellStyle name="—_GS_Balance_Maxis_Model_1_Residential Broadband Financial Projection Model v8 Tier 1_Residential Broadband Financial Projection Model v14.3_final7.16" xfId="667"/>
    <cellStyle name="_Part III.200406.Loan and Liabilities details.(Site Name)_Shenhua PBC package 050530_评估明细表(新准则)电力0630" xfId="668"/>
    <cellStyle name="—_GS_Cash  (2)_Maxis_Model_1_Residential Broadband Financial Projection Model v8 Tier 2_Residential Broadband Financial Projection Model v14" xfId="669"/>
    <cellStyle name="_CCB.HEN.Item12.ProfitNAVRecon.031209.LY_1_CCB.HO.NAV Recon.031208.EL_CCB.Dec03AuditPack.GL.V2" xfId="670"/>
    <cellStyle name="—_GS_DCF_Maxis_Model_1_Residential Broadband Financial Projection Model v8 Tier 2_Residential Broadband Financial Projection Model v14_final7.201" xfId="671"/>
    <cellStyle name="_CCB.HO.Profit Recon.031208.AL" xfId="672"/>
    <cellStyle name="_03_长期资产申报表_pbc_pbc-汇总LAST3_股权等_PBC(CG)-MASTER" xfId="673"/>
    <cellStyle name="_评估申报表--老版－审计0000_宝源生物收益法评估明细表4-11(正式）" xfId="674"/>
    <cellStyle name="Date 2" xfId="675"/>
    <cellStyle name="_03_长期资产申报表_pbc_pbc-汇总LAST3_股权等_PBC(CG)-MASTER_PBC(CG)-MASTER" xfId="676"/>
    <cellStyle name="_long term loan - others 300504_Shenhua PBC package 050530_评估明细表(新准则)电力0630" xfId="677"/>
    <cellStyle name="_03_长期资产申报表_pbc_pbc-汇总LAST3_股权等_原ABC-pbc表" xfId="678"/>
    <cellStyle name="_03_长期资产申报表_pbc_pbc-汇总LAST3_股权等_原ABC-pbc表_PBC(CG)-MASTER" xfId="679"/>
    <cellStyle name="_CCB.QH.Item12..ProfitNAVRecon.031206-HL.ML_CCB.HEN.Item12.F.ProfitNAVRecon.HL.031214.KL" xfId="680"/>
    <cellStyle name="_IAS Adjustments030630" xfId="681"/>
    <cellStyle name="_03_长期资产申报表_pbc_pbc-汇总LAST3_原ABC-pbc表" xfId="682"/>
    <cellStyle name="货币 4" xfId="683"/>
    <cellStyle name="_03_长期资产申报表_pbc_替换第二版_股权等_ABC-pbc表20060610_PBC(CG)-MASTER" xfId="684"/>
    <cellStyle name="_03_长期资产申报表_pbc_Worksheet in   pbc-汇总LAST" xfId="685"/>
    <cellStyle name="_03_长期资产申报表_pbc_Worksheet in   pbc-汇总LAST_ABC-pbc表20060610－赵静" xfId="686"/>
    <cellStyle name="_TableRowHead" xfId="687"/>
    <cellStyle name="_03_长期资产申报表_pbc_Worksheet in   pbc-汇总LAST_ABC-pbc表20060610－赵静_PBC(CG)-MASTER" xfId="688"/>
    <cellStyle name="_norma1" xfId="689"/>
    <cellStyle name="_03_长期资产申报表_原ABC-pbc表" xfId="690"/>
    <cellStyle name="_03_长期资产申报表_pbc_替换第二版_股权等_ABC-pbc表20060610_PBC(CG)-MASTER_PBC(CG)-MASTER" xfId="691"/>
    <cellStyle name="_SubHeading_ICP_CSC_1Q_01_gStyle_5-30-2001" xfId="692"/>
    <cellStyle name="_03_长期资产申报表_pbc_原ABC-pbc表" xfId="693"/>
    <cellStyle name="_03_长期资产申报表_pbc_Worksheet in   pbc-汇总LAST_PBC(CG)-MASTER" xfId="694"/>
    <cellStyle name="_03_长期资产申报表_pbc_Worksheet in   pbc-汇总LAST_股权等" xfId="695"/>
    <cellStyle name="—_GS_DCF_Maxis_Model_1_Residential Broadband Financial Projection Model v8 Tier 1_Residential Broadband Financial Projection Model v14.3_final7.201" xfId="696"/>
    <cellStyle name="后继超级链接_02-06宝山" xfId="697"/>
    <cellStyle name="Percent (0)" xfId="698"/>
    <cellStyle name="_03_长期资产申报表_pbc_Worksheet in   pbc-汇总LAST_股权等_ABC-pbc表20060610" xfId="699"/>
    <cellStyle name="comma-d" xfId="700"/>
    <cellStyle name="_评估申报表--老版－审计0000_折现率wind计算模型-火电模型" xfId="701"/>
    <cellStyle name="_03_长期资产申报表_pbc_Worksheet in   pbc-汇总LAST_股权等_ABC-pbc表20060610－赵静" xfId="702"/>
    <cellStyle name="_03_长期资产申报表_pbc_Worksheet in   pbc-汇总LAST_股权等_ABC-pbc表20060610－赵静_PBC(CG)-MASTER" xfId="703"/>
    <cellStyle name="_CCB.HEN.Item12.ProfitNAVRecon.031209.LY_CCB.TG.Item12.F.ProfitNAVRecon.my.031212_CCB.Dec03AuditPack.GL.V2" xfId="704"/>
    <cellStyle name="_03_长期资产申报表_pbc_Worksheet in   pbc-汇总LAST_股权等_PBC(CG)-MASTER" xfId="705"/>
    <cellStyle name="_03_长期资产申报表_pbc_Worksheet in   pbc-汇总LAST_股权等_PBC(CG)-MASTER_PBC(CG)-MASTER" xfId="706"/>
    <cellStyle name="_Percent" xfId="707"/>
    <cellStyle name="_03_长期资产申报表_pbc_Worksheet in   pbc-汇总LAST_原ABC-pbc表" xfId="708"/>
    <cellStyle name="—_GS_Cash _Maxis_Model_1_Residential Broadband Financial Projection Model v8 Tier 2_Residential Broadband Financial Projection Model v14.3" xfId="709"/>
    <cellStyle name="_03_长期资产申报表_pbc_Worksheet in   pbc-汇总LAST_原ABC-pbc表_PBC(CG)-MASTER" xfId="710"/>
    <cellStyle name="_03_长期资产申报表_股权等_ABC-pbc表20060610_PBC(CG)-MASTER" xfId="711"/>
    <cellStyle name="_03_长期资产申报表_pbc_替换第二版_ABC-pbc表20060610_PBC(CG)-MASTER_PBC(CG)-MASTER" xfId="712"/>
    <cellStyle name="_03_长期资产申报表_pbc_替换第二版_ABC-pbc表20060610－赵静" xfId="713"/>
    <cellStyle name="_03_长期资产申报表_pbc-汇总_股权等_原ABC-pbc表" xfId="714"/>
    <cellStyle name="_03_长期资产申报表_pbc_替换第二版_ABC-pbc表20060610－赵静_PBC(CG)-MASTER" xfId="715"/>
    <cellStyle name="0,0_x000a__x000a_NA_x000a__x000a_" xfId="716"/>
    <cellStyle name="per.style" xfId="717"/>
    <cellStyle name="_CCB.HO.2002 Jnl summary by jnl.GL PRC 41-80.grouped.031221_CCB.HO.2003 Jnl summary by jnl.GL PRC 13-20.031221" xfId="718"/>
    <cellStyle name="_CCB.HEN.Item12.ProfitNAVRecon.031209.LY_CCB.CQ.Item12.1D.ProfitNAVRec.031213-revised.dhnc_CCB.Dec03AuditPack.GL.V2" xfId="719"/>
    <cellStyle name="_03_长期资产申报表_pbc_替换第二版_股权等" xfId="720"/>
    <cellStyle name="{Month}" xfId="721"/>
    <cellStyle name="_03_长期资产申报表_pbc_替换第二版_股权等_ABC-pbc表20060610" xfId="722"/>
    <cellStyle name="—_GS Assumptions-F_Maxis_Model_1_final7.16" xfId="723"/>
    <cellStyle name="_CCB.HO.2001 Jnl summary by jnl.GL PRC 1-12,33_CCB.Dec03AuditPack.GL.V2" xfId="724"/>
    <cellStyle name="—_GS_PNL_Maxis_Model_1_Residential Broadband Financial Projection Model v8 Tier 1_Residential Broadband Financial Projection Model v14_final7.16" xfId="725"/>
    <cellStyle name="_03_长期资产申报表_pbc_替换第二版_股权等_ABC-pbc表20060610－赵静" xfId="726"/>
    <cellStyle name="_03_长期资产申报表_pbc_替换第二版_股权等_ABC-pbc表20060610－赵静_PBC(CG)-MASTER" xfId="727"/>
    <cellStyle name="_03_长期资产申报表_pbc_替换第二版_股权等_原ABC-pbc表" xfId="728"/>
    <cellStyle name="—_Maxis_Model_1_Residential Broadband Financial Projection Model v8 Tier 1_final7.16" xfId="729"/>
    <cellStyle name="_03_长期资产申报表_pbc_替换第二版_股权等_原ABC-pbc表_PBC(CG)-MASTER" xfId="730"/>
    <cellStyle name="—_GS_DCF_Maxis_Model_1_Residential Broadband Financial Projection Model v8 Tier 3_Residential Broadband Financial Projection Model v14" xfId="731"/>
    <cellStyle name="PrePop Units (2)" xfId="732"/>
    <cellStyle name="_03_长期资产申报表_pbc_替换第二版_原ABC-pbc表_PBC(CG)-MASTER" xfId="733"/>
    <cellStyle name="—_GS_PNL_Maxis_Model_1_Residential Broadband Financial Projection Model v8 Tier 2_Residential Broadband Financial Projection Model v14" xfId="734"/>
    <cellStyle name="_03_长期资产申报表_pbc_替换第二版_原ABC-pbc表" xfId="735"/>
    <cellStyle name="_03_长期资产申报表_pbc-汇总" xfId="736"/>
    <cellStyle name="—_GS_DCF_Maxis_Model_1_Residential Broadband Financial Projection Model v8 Tier 2_Residential Broadband Financial Projection Model v14.3_final7.201" xfId="737"/>
    <cellStyle name="_IAS Adjustments021231_CCB.HO.New TB template.CCB PRC IAS Sorting.040223 trial run" xfId="738"/>
    <cellStyle name="Moeda_car" xfId="739"/>
    <cellStyle name="_03_长期资产申报表_pbc-汇总_ABC-pbc表20060610" xfId="740"/>
    <cellStyle name="—_GS_Cash  (2)_Maxis_Model_1_Residential Broadband Financial Projection Model v8 Tier 2_final7.201" xfId="741"/>
    <cellStyle name="_03_长期资产申报表_pbc-汇总_ABC-pbc表20060610_PBC(CG)-MASTER" xfId="742"/>
    <cellStyle name="_03_长期资产申报表_pbc-汇总_ABC-pbc表20060610_PBC(CG)-MASTER_PBC(CG)-MASTER" xfId="743"/>
    <cellStyle name="百分比 2" xfId="744"/>
    <cellStyle name="_CCB.HEN.Item12.ProfitNAVRecon.031209.LY_1" xfId="745"/>
    <cellStyle name="_03_长期资产申报表_pbc-汇总_ABC-pbc表20060610－赵静" xfId="746"/>
    <cellStyle name="_03_长期资产申报表_pbc-汇总_ABC-pbc表20060610－赵静_PBC(CG)-MASTER" xfId="747"/>
    <cellStyle name="_03_长期资产申报表_pbc-汇总_Book2222222222222222222222222222222222222222222222222" xfId="748"/>
    <cellStyle name="_永城煤电土地评估申报表" xfId="749"/>
    <cellStyle name="_03_长期资产申报表_pbc-汇总_股权等_ABC-pbc表20060610_PBC(CG)-MASTER" xfId="750"/>
    <cellStyle name="_PRC Adjustments 021231_CCB.HO.New TB template.PRC Sorting.040210" xfId="751"/>
    <cellStyle name="_03_长期资产申报表_pbc-汇总_Book2222222222222222222222222222222222222222222222222_ABC-pbc表20060610" xfId="752"/>
    <cellStyle name="_03_长期资产申报表_pbc-汇总_Book2222222222222222222222222222222222222222222222222_ABC-pbc表20060610－赵静_PBC(CG)-MASTER" xfId="753"/>
    <cellStyle name="_03_长期资产申报表_pbc-汇总_Book2222222222222222222222222222222222222222222222222_PBC(CG)-MASTER" xfId="754"/>
    <cellStyle name="_03_长期资产申报表_pbc-汇总_Book2222222222222222222222222222222222222222222222222_PBC(CG)-MASTER_PBC(CG)-MASTER" xfId="755"/>
    <cellStyle name="_03_长期资产申报表_pbc-汇总_Book2222222222222222222222222222222222222222222222222_原ABC-pbc表" xfId="756"/>
    <cellStyle name="_03_长期资产申报表_pbc-汇总_Book2222222222222222222222222222222222222222222222222_原ABC-pbc表_PBC(CG)-MASTER" xfId="757"/>
    <cellStyle name="_03_长期资产申报表_pbc-汇总_PBC(CG)-MASTER" xfId="758"/>
    <cellStyle name="_03_长期资产申报表_pbc-汇总_股权等_ABC-pbc表20060610" xfId="759"/>
    <cellStyle name="_03_长期资产申报表_pbc-汇总_股权等_PBC(CG)-MASTER" xfId="760"/>
    <cellStyle name="_CCB.HEN.Item12.ProfitNAVRecon.031209.LY_1_CCB.HO.NAV Recon.031208.EL" xfId="761"/>
    <cellStyle name="_03_长期资产申报表_pbc-汇总_原ABC-pbc表" xfId="762"/>
    <cellStyle name="Red" xfId="763"/>
    <cellStyle name="_CCB.HEN.Item12.ProfitNAVRecon.031209.LY_CCB.HO.NAV Recon.031222.AL" xfId="764"/>
    <cellStyle name="_03_长期资产申报表_pbc-汇总_原ABC-pbc表_PBC(CG)-MASTER" xfId="765"/>
    <cellStyle name="_03_长期资产申报表_股权等" xfId="766"/>
    <cellStyle name="—_GS_Balance_Maxis_Model_1_Residential Broadband Financial Projection Model v8 Tier 1_final7.201" xfId="767"/>
    <cellStyle name="_03_长期资产申报表_股权等_ABC-pbc表20060610_PBC(CG)-MASTER_PBC(CG)-MASTER" xfId="768"/>
    <cellStyle name="_估值(DCF)尽职调查预测表(收益法)xin7.23" xfId="769"/>
    <cellStyle name="u2" xfId="770"/>
    <cellStyle name="_03_长期资产申报表_股权等_ABC-pbc表20060610－赵静" xfId="771"/>
    <cellStyle name="_ET_STYLE_NoName_00_" xfId="772"/>
    <cellStyle name="_ANC_Model_1105" xfId="773"/>
    <cellStyle name="强调 2" xfId="774"/>
    <cellStyle name="む|靇Revenuenuesy L" xfId="775"/>
    <cellStyle name="_03_长期资产申报表_股权等_ABC-pbc表20060610－赵静_PBC(CG)-MASTER" xfId="776"/>
    <cellStyle name="—_GS_Cash _Maxis_Model_1_Residential Broadband Financial Projection Model v8 Tier 2_Residential Broadband Financial Projection Model v14.3_final7.16" xfId="777"/>
    <cellStyle name="_03_长期资产申报表_股权等_原ABC-pbc表_PBC(CG)-MASTER" xfId="778"/>
    <cellStyle name="_04年公司预算汇总表0323-final" xfId="779"/>
    <cellStyle name="_04年公司预算汇总表040324" xfId="780"/>
    <cellStyle name="_060402进出口现金流预测" xfId="781"/>
    <cellStyle name="þ_x001d_ðK_x000c_Fý_x001b__x000d_9ýU_x0001_Ð_x0008_¦)_x0007__x0001__x0001_" xfId="782"/>
    <cellStyle name="Input (£m)" xfId="783"/>
    <cellStyle name="_CCB.HO.NAV Recon.031108.AL_CCB.Dec03AuditPack.GL.V2" xfId="784"/>
    <cellStyle name="_0608三九内部抵消" xfId="785"/>
    <cellStyle name="—_GS Assumptions-F_Maxis_Model_1_Residential Broadband Financial Projection Model v8 Tier 2_Residential Broadband Financial Projection Model v14.3" xfId="786"/>
    <cellStyle name="_131甘肃万通电信物业集团有限公司070427核对后(减值）" xfId="787"/>
    <cellStyle name="_131甘肃中信通信建设监理有限责任公司070427核对后" xfId="788"/>
    <cellStyle name="標準_１０" xfId="789"/>
    <cellStyle name="_2005合并现金流量表TB" xfId="790"/>
    <cellStyle name="_2005三九合并TB" xfId="791"/>
    <cellStyle name="_ANC_Model_Sample" xfId="792"/>
    <cellStyle name="—_GS_DCF_Maxis_Model_1_Residential Broadband Financial Projection Model v8 Tier 2_final7.16" xfId="793"/>
    <cellStyle name="_Book1正龙" xfId="794"/>
    <cellStyle name="_CBRE明细表" xfId="795"/>
    <cellStyle name="iu" xfId="796"/>
    <cellStyle name="_CCB Consol Item12 NAV and Profit Recon 040202( to be updated) EL_CCB.Dec03AuditPack.GL.V2" xfId="797"/>
    <cellStyle name="_CCB.QH.Item12..ProfitNAVRecon.031206-HL.ML_CCB.JL.Item12.new NAV.031223_CCB.Dec03AuditPack.GL.V2" xfId="798"/>
    <cellStyle name="_CCB(1).JL.Item12.ProfitNAVRecon.031127.ty_CCB.Dec03AuditPack.GL.V2" xfId="799"/>
    <cellStyle name="t_铝厂现金流1125" xfId="800"/>
    <cellStyle name="_CCB.Dec03AuditPack.GL.V2" xfId="801"/>
    <cellStyle name="_CCB.GLAudit Package.040114" xfId="802"/>
    <cellStyle name="_CCB.GLAudit Package.040114_CCB.Dec03AuditPack.GL.V2" xfId="803"/>
    <cellStyle name="_CCB.HEN.Item12.ProfitNAVRecon.031209.LY_1_CCB.Dec03AuditPack.GL.V2" xfId="804"/>
    <cellStyle name="_CCB.HEN.Item12.ProfitNAVRecon.031209.LY_1_CCB.HO.NAV Recon.031222.AL" xfId="805"/>
    <cellStyle name="—_GS_Cash _Maxis_Model_1_Residential Broadband Financial Projection Model v8 Tier 3_Residential Broadband Financial Projection Model v14_final7.201" xfId="806"/>
    <cellStyle name="_CCB.HEN.Item12.ProfitNAVRecon.031209.LY_CCB.HO.NAV Recon.031208.EL" xfId="807"/>
    <cellStyle name="_CCB.HEN.Item12.ProfitNAVRecon.031209.LY_1_CCB.HO.NAV Recon.031226.AL" xfId="808"/>
    <cellStyle name="_CCB.HEN.Item12.ProfitNAVRecon.031209.LY_CCB.HO.NAV Recon.031208.EL_CCB.Dec03AuditPack.GL.V2" xfId="809"/>
    <cellStyle name="_CCB.HEN.Item12.ProfitNAVRecon.031209.LY_1_CCB.HO.NAV Recon.031226.AL_CCB.Dec03AuditPack.GL.V2" xfId="810"/>
    <cellStyle name="banner" xfId="811"/>
    <cellStyle name="_CCB.HEN.Item12.ProfitNAVRecon.031209.LY_1_CCB.SX.Item12.F.ProfitNAVRecon.031212.MS_CCB.Dec03AuditPack.GL.V2" xfId="812"/>
    <cellStyle name="_CCB.HEN.Item12.ProfitNAVRecon.031209.LY_CCB.CQ.Item12.1D.ProfitNAVRec.031213-revised.dhnc" xfId="813"/>
    <cellStyle name="_CCB.HEN.Item12.ProfitNAVRecon.031209.LY_CCB.Dec03AuditPack.GL.V2" xfId="814"/>
    <cellStyle name="_CCB.HEN.Item12.ProfitNAVRecon.031209.LY_CCB.HO.NAV Recon.031226.AL_CCB.Dec03AuditPack.GL.V2" xfId="815"/>
    <cellStyle name="_CCB.HEN.Item12.ProfitNAVRecon.031209.LY_CCB.JX.Item12.X.ProfitNAVRecon.031209.JW" xfId="816"/>
    <cellStyle name="Zhengnan" xfId="817"/>
    <cellStyle name="_CCB.HEN.Item12.ProfitNAVRecon.031209.LY_CCB.JX.Item12.X.ProfitNAVRecon.031209.JW_CCB.CQ.Item12.1D.ProfitNAVRec.031213-revised.dhnc_CCB.Dec03AuditPack.GL.V2" xfId="818"/>
    <cellStyle name="_CCB.HEN.Item12.ProfitNAVRecon.031209.LY_CCB.JX.Item12.X.ProfitNAVRecon.031209.JW_CCB.Dec03AuditPack.GL.V2" xfId="819"/>
    <cellStyle name="_CCB.HEN.Item12.ProfitNAVRecon.031209.LY_CCB.JX.Item12.X.ProfitNAVRecon.031209.JW_CCB.HO.NAV Recon.031222.AL" xfId="820"/>
    <cellStyle name="—_GS Assumptions-F_Maxis_Model_1_Residential Broadband Financial Projection Model v8 Tier 3_Residential Broadband Financial Projection Model v14_final7.201" xfId="821"/>
    <cellStyle name="—_GS_Balance_Maxis_Model_1_Residential Broadband Financial Projection Model v8 Tier 2" xfId="822"/>
    <cellStyle name="_CCB.HEN.Item12.ProfitNAVRecon.031209.LY_CCB.JX.Item12.X.ProfitNAVRecon.031209.JW_CCB.HO.NAV Recon.031226.AL" xfId="823"/>
    <cellStyle name="_CCB.HEN.Item12.ProfitNAVRecon.031209.LY_CCB.NB.Appendix 12 ProfitNAVRecon (GL).031204" xfId="824"/>
    <cellStyle name="_CCB.HEN.Item12.ProfitNAVRecon.031209.LY_CCB.JX.Item12.X.ProfitNAVRecon.031209.JW_CCB.SX.Item12.F.ProfitNAVRecon.031212.MS_CCB.Dec03AuditPack.GL.V2" xfId="825"/>
    <cellStyle name="_CCB.HEN.Item12.ProfitNAVRecon.031209.LY_CCB.LN.Item12.Profit  NAV reconciliation.031121_CCB.Dec03AuditPack.GL.V2" xfId="826"/>
    <cellStyle name="_湖北收入成本预测" xfId="827"/>
    <cellStyle name="_福建收入成本预测" xfId="828"/>
    <cellStyle name="_新准则评估明细表" xfId="829"/>
    <cellStyle name="_CCB.HEN.Item12.ProfitNAVRecon.031209.LY_CCB.SC.Item12.ProfitNAVRecon.031210.EP_CCB.Dec03AuditPack.GL.V2" xfId="830"/>
    <cellStyle name="_CCB.HO.New TB template.IAS Sorting.040210" xfId="831"/>
    <cellStyle name="—_Maxis_Model_1_Residential Broadband Financial Projection Model v8 Tier 3_Residential Broadband Financial Projection Model v14_final7.16" xfId="832"/>
    <cellStyle name="Comma[0]" xfId="833"/>
    <cellStyle name="_CCB.HEN.Item12.ProfitNAVRecon.031209.LY_CCB.SX.Item12.F.ProfitNAVRecon.031212.MS" xfId="834"/>
    <cellStyle name="_CCB.HEN.Item12.ProfitNAVRecon.031209.LY_CCB.TG.Item12.F.ProfitNAVRecon.my.031212" xfId="835"/>
    <cellStyle name="—_GS_Cash  (2)_Maxis_Model_1_Residential Broadband Financial Projection Model v8 Tier 2_final7.16" xfId="836"/>
    <cellStyle name="—_GS_Cash _Maxis_Model_1_Residential Broadband Financial Projection Model v8 Tier 1_final7.201" xfId="837"/>
    <cellStyle name="_CCB.HEN.Item12.ProfitNAVRecon.031209.LY_CCB.XZ.item12.3D.ProfitNAVRec.031124.dhnc" xfId="838"/>
    <cellStyle name="_CCB.HO.2002 Jnl summary by jnl.GL PRC 41-80.grouped.031221_CCB.HO.2001 Jnl summary by jnl.GL PRC 1-12,33" xfId="839"/>
    <cellStyle name="_CCB.HO.2002 Jnl summary by jnl.GL PRC 41-80.grouped.031221_CCB.HO.2001 Jnl summary by jnl.GL PRC 1-12,33_CCB.Dec03AuditPack.GL.V2" xfId="840"/>
    <cellStyle name="_CCB.HO.2003 Jnl summary by jnl.GL PRC 1-12,33.031221" xfId="841"/>
    <cellStyle name="_CCB.HO.2003 Jnl summary by jnl.GL PRC 1-12,33.031221_CCB.Dec03AuditPack.GL.V2" xfId="842"/>
    <cellStyle name="_CCB.HO.2003 Jnl summary by jnl.GL PRC 13-20.031221" xfId="843"/>
    <cellStyle name="_CCB.HO.2003 Jnl summary by jnl.GL PRC 13-20.031221_CCB.Dec03AuditPack.GL.V2" xfId="844"/>
    <cellStyle name="_CCB.HO.2003 Jnl summary by jnl.GL PRC 15,21-32.031221" xfId="845"/>
    <cellStyle name="Normal_廣朹廣電 shenjibaobiao 31.12.2000 (revised on 7.3.02)" xfId="846"/>
    <cellStyle name="_CCB.HO.2003 Jnl summary by jnl.GL PRC 15,21-32.031221_CCB.Dec03AuditPack.GL.V2" xfId="847"/>
    <cellStyle name="_CCB.HO.2003 Jnl summary by jnl.GL PRC 34-40.031221" xfId="848"/>
    <cellStyle name="Blue Title" xfId="849"/>
    <cellStyle name="_CCB.HO.2003 Jnl summary by jnl.GL PRC 34-40.031221_CCB.Dec03AuditPack.GL.V2" xfId="850"/>
    <cellStyle name="_CCB.HO.2003 Jnl summary by jnl.Gl.specific for HO branch_CCB.HO.2003 Jnl summary by jnl.GL PRC 60-80.031221_CCB.Dec03AuditPack.GL.V2" xfId="851"/>
    <cellStyle name="常规 2 8" xfId="852"/>
    <cellStyle name="_CCB.HO.2003 Jnl summary by jnl.Gl.specific for HO branch_CCB.HO.2003 Jnl summary by jnl.GL PRC 60-80.031221rev" xfId="853"/>
    <cellStyle name="Header2" xfId="854"/>
    <cellStyle name="_CCB.HO.2003 Jnl summary by jnl.Gl.specific for HO branch_CCB.HO.2003 Jnl summary by jnl.GL PRC 60-80.031221rev_CCB.Dec03AuditPack.GL.V2" xfId="855"/>
    <cellStyle name="—_GS_Cash  (2)_Maxis_Model_1" xfId="856"/>
    <cellStyle name="百分比 3 2" xfId="857"/>
    <cellStyle name="_CCB.HO.NAV Recon.031208.AL" xfId="858"/>
    <cellStyle name="_CCB.HO.NAV Recon.031208.EL_CCB.Dec03AuditPack.GL.V2" xfId="859"/>
    <cellStyle name="_CCB.HO.NAV Recon.HL.031113.AL" xfId="860"/>
    <cellStyle name="—_GS_PNL_Maxis_Model_1_Residential Broadband Financial Projection Model v8 Tier 3_Residential Broadband Financial Projection Model v14_final7.16" xfId="861"/>
    <cellStyle name="_CCB.HO.NAV Recon.HL.031113.AL_CCB.Dec03AuditPack.GL.V2" xfId="862"/>
    <cellStyle name="常规 2_不可流通折扣率估算表" xfId="863"/>
    <cellStyle name="常规 2 30" xfId="864"/>
    <cellStyle name="常规 2 25" xfId="865"/>
    <cellStyle name="_CCB.HO.New TB template.PRC Sorting.040210_CCB.Dec03AuditPack.GL.V2" xfId="866"/>
    <cellStyle name="—_GS_Cash _Maxis_Model_1_final7.201" xfId="867"/>
    <cellStyle name="_CCB.HO.Profit Recon.031108.AL_CCB.Dec03AuditPack.GL.V2" xfId="868"/>
    <cellStyle name="_CCB.HO.Profit Recon.031208.AL_CCB.Dec03AuditPack.GL.V2" xfId="869"/>
    <cellStyle name="_CCB.HO.Profit Recon.HL.031113.AL" xfId="870"/>
    <cellStyle name="_CCB.NX.Item 12.ProfitNAVRec.031121" xfId="871"/>
    <cellStyle name="_IAS Adjustments011231_CCB.HO.New TB template.PRC Sorting.040210" xfId="872"/>
    <cellStyle name="—_Maxis_Model_1_Residential Broadband Financial Projection Model v8 Tier 2_Residential Broadband Financial Projection Model v14" xfId="873"/>
    <cellStyle name="—_GS_Balance_Maxis_Model_1_Residential Broadband Financial Projection Model v8 Tier 2_final7.16" xfId="874"/>
    <cellStyle name="_CCB.NX.Item 12.ProfitNAVRec.031121_CCB.Dec03AuditPack.GL.V2" xfId="875"/>
    <cellStyle name="_IAS Adjustments011231_CCB.HO.New TB template.PRC Sorting.040210_CCB.Dec03AuditPack.GL.V2" xfId="876"/>
    <cellStyle name="_CCB.QH.Item12..ProfitNAVRecon.031206-HL.ML" xfId="877"/>
    <cellStyle name="_CCB.QH.Item12..ProfitNAVRecon.031206-HL.ML_CCB.Dec03AuditPack.GL.V2" xfId="878"/>
    <cellStyle name="_Part III.200406.Loan and Liabilities details.(Site Name)_KPMG original version_评估明细表(新准则)电力0630" xfId="879"/>
    <cellStyle name="Body" xfId="880"/>
    <cellStyle name="_CCB.QH.Item12..ProfitNAVRecon.031206-HL.ML_CCB.HO.Profit Recon.HL.031222.AL" xfId="881"/>
    <cellStyle name="千位分隔 3 2" xfId="882"/>
    <cellStyle name="好_折现率计算模型" xfId="883"/>
    <cellStyle name="_CCB.SX.Item12.F.ProfitNAVRecon.031212.MS" xfId="884"/>
    <cellStyle name="_CCB.SX.Item12.F.ProfitNAVRecon.031212.MS_CCB.Dec03AuditPack.GL.V2" xfId="885"/>
    <cellStyle name="_CCB.SZ.item1.journal list.031110.DY_CCB.Dec03AuditPack.GL.V2" xfId="886"/>
    <cellStyle name="_CCB.SZ.reporting Pack.031110.DY" xfId="887"/>
    <cellStyle name="_Part III.200406.Loan and Liabilities details.(Site Name)_KPMG original version_(中企华)审计评估联合申报明细表.V1" xfId="888"/>
    <cellStyle name="_CEA旭日项目成本法评估申报表-本部" xfId="889"/>
    <cellStyle name="_Comma" xfId="890"/>
    <cellStyle name="_三九集团收益法调查表2006三九医贸1103" xfId="891"/>
    <cellStyle name="千分位_ 白土" xfId="892"/>
    <cellStyle name="_Dollar" xfId="893"/>
    <cellStyle name="_汉元三九" xfId="894"/>
    <cellStyle name="_Euro" xfId="895"/>
    <cellStyle name="—_GS Assumptions-F_Maxis_Model_1" xfId="896"/>
    <cellStyle name="—_GS_PNL_Maxis_Model_1_Residential Broadband Financial Projection Model v8 Tier 1_Residential Broadband Financial Projection Model v14" xfId="897"/>
    <cellStyle name="_新华航空现金流预测060714初定送神华(回收营运资金)" xfId="898"/>
    <cellStyle name="—_GS Assumptions-F_Maxis_Model_1_Residential Broadband Financial Projection Model v8 Tier 1" xfId="899"/>
    <cellStyle name="—_GS Assumptions-F_Maxis_Model_1_Residential Broadband Financial Projection Model v8 Tier 1_final7.16" xfId="900"/>
    <cellStyle name="常规 25" xfId="901"/>
    <cellStyle name="—_GS Assumptions-F_Maxis_Model_1_Residential Broadband Financial Projection Model v8 Tier 1_Residential Broadband Financial Projection Model v14" xfId="902"/>
    <cellStyle name="_中联第一部分  资产评估申报表（收益法）" xfId="903"/>
    <cellStyle name="—_GS Assumptions-F_Maxis_Model_1_Residential Broadband Financial Projection Model v8 Tier 1_Residential Broadband Financial Projection Model v14.3" xfId="904"/>
    <cellStyle name="Unprotected" xfId="905"/>
    <cellStyle name="—_GS Assumptions-F_Maxis_Model_1_Residential Broadband Financial Projection Model v8 Tier 1_Residential Broadband Financial Projection Model v14.3_final7.16" xfId="906"/>
    <cellStyle name="—_GS Assumptions-F_Maxis_Model_1_Residential Broadband Financial Projection Model v8 Tier 1_Residential Broadband Financial Projection Model v14.3_final7.201" xfId="907"/>
    <cellStyle name="F7" xfId="908"/>
    <cellStyle name="—_GS_PNL_Maxis_Model_1_Residential Broadband Financial Projection Model v8 Tier 2_Residential Broadband Financial Projection Model v14_final7.16" xfId="909"/>
    <cellStyle name="—_GS Assumptions-F_Maxis_Model_1_Residential Broadband Financial Projection Model v8 Tier 1_Residential Broadband Financial Projection Model v14_final7.16" xfId="910"/>
    <cellStyle name="—_GS Assumptions-F_Maxis_Model_1_Residential Broadband Financial Projection Model v8 Tier 2" xfId="911"/>
    <cellStyle name="Mon閠aire [0]_!!!GO" xfId="912"/>
    <cellStyle name="—_GS Assumptions-F_Maxis_Model_1_Residential Broadband Financial Projection Model v8 Tier 2_final7.201" xfId="913"/>
    <cellStyle name="—_GS Assumptions-F_Maxis_Model_1_Residential Broadband Financial Projection Model v8 Tier 2_Residential Broadband Financial Projection Model v14.3_final7.16" xfId="914"/>
    <cellStyle name="_PRC Adjustments 030630" xfId="915"/>
    <cellStyle name="常规 2 34" xfId="916"/>
    <cellStyle name="常规 2 29" xfId="917"/>
    <cellStyle name="—_GS Assumptions-F_Maxis_Model_1_Residential Broadband Financial Projection Model v8 Tier 2_Residential Broadband Financial Projection Model v14_final7.16" xfId="918"/>
    <cellStyle name="_Part III.200406.Loan and Liabilities details.(Site Name)_Shenhua PBC package 050530_审计评估联合申报明细表－GG" xfId="919"/>
    <cellStyle name="捠壿 [0.00]_!!!GO" xfId="920"/>
    <cellStyle name="Red 2" xfId="921"/>
    <cellStyle name="Encabez1" xfId="922"/>
    <cellStyle name="—_GS Assumptions-F_Maxis_Model_1_Residential Broadband Financial Projection Model v8 Tier 2_Residential Broadband Financial Projection Model v14_final7.201" xfId="923"/>
    <cellStyle name="_评估申报表--老版－审计0000_宝源生物收益法评估明细表4-12(正式）" xfId="924"/>
    <cellStyle name="—_GS Assumptions-F_Maxis_Model_1_Residential Broadband Financial Projection Model v8 Tier 3" xfId="925"/>
    <cellStyle name="_long term loan - others 300504_附表1-审计评估联合申报明细表630新" xfId="926"/>
    <cellStyle name="Valuta_1FIX, page 2" xfId="927"/>
    <cellStyle name="Grey" xfId="928"/>
    <cellStyle name="0,0_x000d__x000a_NA_x000d__x000a_ 2" xfId="929"/>
    <cellStyle name="—_GS Assumptions-F_Maxis_Model_1_Residential Broadband Financial Projection Model v8 Tier 3_final7.201" xfId="930"/>
    <cellStyle name="—_GS_Cash _Maxis_Model_1" xfId="931"/>
    <cellStyle name="—_GS Assumptions-F_Maxis_Model_1_Residential Broadband Financial Projection Model v8 Tier 3_Residential Broadband Financial Projection Model v14" xfId="932"/>
    <cellStyle name="好_收益法模型表1" xfId="933"/>
    <cellStyle name="—_GS Assumptions-F_Maxis_Model_1_Residential Broadband Financial Projection Model v8 Tier 3_Residential Broadband Financial Projection Model v14.3" xfId="934"/>
    <cellStyle name="—_GS Assumptions-F_Maxis_Model_1_Residential Broadband Financial Projection Model v8 Tier 3_Residential Broadband Financial Projection Model v14.3_final7.16" xfId="935"/>
    <cellStyle name="—_GS Assumptions-F_Maxis_Model_1_Residential Broadband Financial Projection Model v8 Tier 3_Residential Broadband Financial Projection Model v14.3_final7.201" xfId="936"/>
    <cellStyle name="—_GS_Balance" xfId="937"/>
    <cellStyle name="—_GS_Balance_Maxis_Model_1" xfId="938"/>
    <cellStyle name="好_宝源生物收益法模型表4-6" xfId="939"/>
    <cellStyle name="—_GS_Balance_Maxis_Model_1_Residential Broadband Financial Projection Model v8 Tier 1" xfId="940"/>
    <cellStyle name="—_GS_Balance_Maxis_Model_1_Residential Broadband Financial Projection Model v8 Tier 1_Residential Broadband Financial Projection Model v14" xfId="941"/>
    <cellStyle name="—_GS_DCF_Maxis_Model_1_Residential Broadband Financial Projection Model v8 Tier 1_Residential Broadband Financial Projection Model v14_final7.201" xfId="942"/>
    <cellStyle name="—_GS_Balance_Maxis_Model_1_Residential Broadband Financial Projection Model v8 Tier 1_Residential Broadband Financial Projection Model v14.3" xfId="943"/>
    <cellStyle name="—_GS_Balance_Maxis_Model_1_Residential Broadband Financial Projection Model v8 Tier 1_Residential Broadband Financial Projection Model v14.3_final7.201" xfId="944"/>
    <cellStyle name="_国旅合并现金流（抵消后）" xfId="945"/>
    <cellStyle name="—_GS_Balance_Maxis_Model_1_Residential Broadband Financial Projection Model v8 Tier 1_Residential Broadband Financial Projection Model v14_final7.201" xfId="946"/>
    <cellStyle name="—_GS_Balance_Maxis_Model_1_Residential Broadband Financial Projection Model v8 Tier 2_final7.201" xfId="947"/>
    <cellStyle name="_Sailing Model-HK" xfId="948"/>
    <cellStyle name="—_GS_Balance_Maxis_Model_1_Residential Broadband Financial Projection Model v8 Tier 2_Residential Broadband Financial Projection Model v14" xfId="949"/>
    <cellStyle name="_Shenhua PBC package 050530_评估明细表(新准则)电力" xfId="950"/>
    <cellStyle name="AA MGR NAME" xfId="951"/>
    <cellStyle name="—_GS_Balance_Maxis_Model_1_Residential Broadband Financial Projection Model v8 Tier 2_Residential Broadband Financial Projection Model v14.3" xfId="952"/>
    <cellStyle name="—_GS_Balance_Maxis_Model_1_Residential Broadband Financial Projection Model v8 Tier 2_Residential Broadband Financial Projection Model v14.3_final7.201" xfId="953"/>
    <cellStyle name="—_GS_Cash _Maxis_Model_1_Residential Broadband Financial Projection Model v8 Tier 3_Residential Broadband Financial Projection Model v14" xfId="954"/>
    <cellStyle name="_成本法评估审计联合申报明细表" xfId="955"/>
    <cellStyle name="—_GS_Balance_Maxis_Model_1_Residential Broadband Financial Projection Model v8 Tier 3" xfId="956"/>
    <cellStyle name="—_GS_Balance_Maxis_Model_1_Residential Broadband Financial Projection Model v8 Tier 3_final7.201" xfId="957"/>
    <cellStyle name="—_GS_Balance_Maxis_Model_1_Residential Broadband Financial Projection Model v8 Tier 3_Residential Broadband Financial Projection Model v14.3" xfId="958"/>
    <cellStyle name="千位分隔 2 2" xfId="959"/>
    <cellStyle name="常规 2 22" xfId="960"/>
    <cellStyle name="常规 2 17" xfId="961"/>
    <cellStyle name="b" xfId="962"/>
    <cellStyle name="—_GS_Cash  (2)" xfId="963"/>
    <cellStyle name="gcd" xfId="964"/>
    <cellStyle name="_评估申报表--老版－审计0000_宝源生物收益法评估明细表4-10-1" xfId="965"/>
    <cellStyle name="—_GS_Cash  (2)_Maxis_Model_1_final7.201" xfId="966"/>
    <cellStyle name="—_GS_DCF_Maxis_Model_1_Residential Broadband Financial Projection Model v8 Tier 1" xfId="967"/>
    <cellStyle name="—_GS_Cash  (2)_Maxis_Model_1_Residential Broadband Financial Projection Model v8 Tier 1" xfId="968"/>
    <cellStyle name="—_GS_Cash  (2)_Maxis_Model_1_Residential Broadband Financial Projection Model v8 Tier 1_Residential Broadband Financial Projection Model v14.3_final7.201" xfId="969"/>
    <cellStyle name="_IAS Adjustments030630_CCB.HO.New TB template.CCB PRC IAS Sorting.040223 trial run_CCB.Dec03AuditPack.GL.V2" xfId="970"/>
    <cellStyle name="—_Maxis_Model_1_Residential Broadband Financial Projection Model v8 Tier 2_Residential Broadband Financial Projection Model v14.3_final7.16" xfId="971"/>
    <cellStyle name="subhead" xfId="972"/>
    <cellStyle name="—_GS_Cash  (2)_Maxis_Model_1_Residential Broadband Financial Projection Model v8 Tier 1_Residential Broadband Financial Projection Model v14_final7.16" xfId="973"/>
    <cellStyle name="_一重股份成本法评估表0630" xfId="974"/>
    <cellStyle name="—_GS_Cash  (2)_Maxis_Model_1_Residential Broadband Financial Projection Model v8 Tier 2" xfId="975"/>
    <cellStyle name="_PRC Adjustments 011231_CCB.GLAudit Package.040114_CCB.Dec03AuditPack.GL.V2" xfId="976"/>
    <cellStyle name="_新准则收益法调查表（庐山旅游公司）" xfId="977"/>
    <cellStyle name="—_GS_Cash  (2)_Maxis_Model_1_Residential Broadband Financial Projection Model v8 Tier 2_Residential Broadband Financial Projection Model v14.3_final7.201" xfId="978"/>
    <cellStyle name="_电厂三张主表" xfId="979"/>
    <cellStyle name="—_GS_Cash  (2)_Maxis_Model_1_Residential Broadband Financial Projection Model v8 Tier 2_Residential Broadband Financial Projection Model v14_final7.16" xfId="980"/>
    <cellStyle name="—_GS_Cash  (2)_Maxis_Model_1_Residential Broadband Financial Projection Model v8 Tier 3" xfId="981"/>
    <cellStyle name="—_GS_Cash  (2)_Maxis_Model_1_Residential Broadband Financial Projection Model v8 Tier 3_final7.16" xfId="982"/>
    <cellStyle name="—_GS_Cash  (2)_Maxis_Model_1_Residential Broadband Financial Projection Model v8 Tier 3_final7.201" xfId="983"/>
    <cellStyle name="—_GS_Cash  (2)_Maxis_Model_1_Residential Broadband Financial Projection Model v8 Tier 3_Residential Broadband Financial Projection Model v14" xfId="984"/>
    <cellStyle name="_Part III.200406.Loan and Liabilities details.(Site Name)_KPMG original version_审计评估联合申报明细表－GG" xfId="985"/>
    <cellStyle name="—_GS_Cash  (2)_Maxis_Model_1_Residential Broadband Financial Projection Model v8 Tier 3_Residential Broadband Financial Projection Model v14.3" xfId="986"/>
    <cellStyle name="—_GS_Cash  (2)_Maxis_Model_1_Residential Broadband Financial Projection Model v8 Tier 3_Residential Broadband Financial Projection Model v14_final7.16" xfId="987"/>
    <cellStyle name="—_GS_Cash  (2)_Maxis_Model_1_Residential Broadband Financial Projection Model v8 Tier 3_Residential Broadband Financial Projection Model v14.3_final7.201" xfId="988"/>
    <cellStyle name="—_GS_Cash _Maxis_Model_1_final7.16" xfId="989"/>
    <cellStyle name="_审计调整汇总-外高桥 9-1" xfId="990"/>
    <cellStyle name="—_GS_Cash _Maxis_Model_1_Residential Broadband Financial Projection Model v8 Tier 1" xfId="991"/>
    <cellStyle name="寘嬫愗傝_!!!GO" xfId="992"/>
    <cellStyle name="—_GS_Cash _Maxis_Model_1_Residential Broadband Financial Projection Model v8 Tier 1_final7.16" xfId="993"/>
    <cellStyle name="Model" xfId="994"/>
    <cellStyle name="Column$Headings" xfId="995"/>
    <cellStyle name="—_GS_Cash _Maxis_Model_1_Residential Broadband Financial Projection Model v8 Tier 1_Residential Broadband Financial Projection Model v14.3" xfId="996"/>
    <cellStyle name="—_Maxis_Model_1_Residential Broadband Financial Projection Model v8 Tier 3_Residential Broadband Financial Projection Model v14.3_final7.16" xfId="997"/>
    <cellStyle name="—_GS_Cash _Maxis_Model_1_Residential Broadband Financial Projection Model v8 Tier 1_Residential Broadband Financial Projection Model v14.3_final7.16" xfId="998"/>
    <cellStyle name="—_GS_Cash _Maxis_Model_1_Residential Broadband Financial Projection Model v8 Tier 1_Residential Broadband Financial Projection Model v14.3_final7.201" xfId="999"/>
    <cellStyle name="—_GS_Cash _Maxis_Model_1_Residential Broadband Financial Projection Model v8 Tier 1_Residential Broadband Financial Projection Model v14_final7.201" xfId="1000"/>
    <cellStyle name="Accent5 - 20%" xfId="1001"/>
    <cellStyle name="—_GS_Cash _Maxis_Model_1_Residential Broadband Financial Projection Model v8 Tier 2" xfId="1002"/>
    <cellStyle name="_TableRowHeading" xfId="1003"/>
    <cellStyle name="—_GS_Cash _Maxis_Model_1_Residential Broadband Financial Projection Model v8 Tier 2_final7.16" xfId="1004"/>
    <cellStyle name="—_GS_Cash _Maxis_Model_1_Residential Broadband Financial Projection Model v8 Tier 2_final7.201" xfId="1005"/>
    <cellStyle name="—_GS_Cash _Maxis_Model_1_Residential Broadband Financial Projection Model v8 Tier 3_Residential Broadband Financial Projection Model v14.3" xfId="1006"/>
    <cellStyle name="—_GS_Cash _Maxis_Model_1_Residential Broadband Financial Projection Model v8 Tier 3_Residential Broadband Financial Projection Model v14.3_final7.16" xfId="1007"/>
    <cellStyle name="—_GS_DCF_Maxis_Model_1_final7.201" xfId="1008"/>
    <cellStyle name="—_GS_DCF_Maxis_Model_1_Residential Broadband Financial Projection Model v8 Tier 1_final7.16" xfId="1009"/>
    <cellStyle name="Currency[2]" xfId="1010"/>
    <cellStyle name="—_GS_DCF_Maxis_Model_1_Residential Broadband Financial Projection Model v8 Tier 1_final7.201" xfId="1011"/>
    <cellStyle name="—_GS_DCF_Maxis_Model_1_Residential Broadband Financial Projection Model v8 Tier 1_Residential Broadband Financial Projection Model v14.3_final7.16" xfId="1012"/>
    <cellStyle name="—_GS_DCF_Maxis_Model_1_Residential Broadband Financial Projection Model v8 Tier 1_Residential Broadband Financial Projection Model v14_final7.16" xfId="1013"/>
    <cellStyle name="—_GS_DCF_Maxis_Model_1_Residential Broadband Financial Projection Model v8 Tier 2_Residential Broadband Financial Projection Model v14" xfId="1014"/>
    <cellStyle name="_KPMG original version_附件1：审计评估联合申报明细表" xfId="1015"/>
    <cellStyle name="超链接 4" xfId="1016"/>
    <cellStyle name="—_GS_DCF_Maxis_Model_1_Residential Broadband Financial Projection Model v8 Tier 2_Residential Broadband Financial Projection Model v14.3" xfId="1017"/>
    <cellStyle name="钎霖_(沥焊何巩)岿喊牢盔拌裙" xfId="1018"/>
    <cellStyle name="—_GS_DCF_Maxis_Model_1_Residential Broadband Financial Projection Model v8 Tier 2_Residential Broadband Financial Projection Model v14.3_final7.16" xfId="1019"/>
    <cellStyle name="—_GS_DCF_Maxis_Model_1_Residential Broadband Financial Projection Model v8 Tier 3" xfId="1020"/>
    <cellStyle name="_Heading" xfId="1021"/>
    <cellStyle name="—_GS_DCF_Maxis_Model_1_Residential Broadband Financial Projection Model v8 Tier 3_final7.16" xfId="1022"/>
    <cellStyle name="Table Units" xfId="1023"/>
    <cellStyle name="百分比 3 2 2" xfId="1024"/>
    <cellStyle name="_PRC Adjustments 030630_CCB.HO.New TB template.PRC Sorting.040210_CCB.Dec03AuditPack.GL.V2" xfId="1025"/>
    <cellStyle name="—_Maxis_Model_1_Residential Broadband Financial Projection Model v8 Tier 3_Residential Broadband Financial Projection Model v14" xfId="1026"/>
    <cellStyle name="—_GS_DCF_Maxis_Model_1_Residential Broadband Financial Projection Model v8 Tier 3_final7.201" xfId="1027"/>
    <cellStyle name="—_GS_DCF_Maxis_Model_1_Residential Broadband Financial Projection Model v8 Tier 3_Residential Broadband Financial Projection Model v14.3_final7.16" xfId="1028"/>
    <cellStyle name="—_GS_DCF_Maxis_Model_1_Residential Broadband Financial Projection Model v8 Tier 3_Residential Broadband Financial Projection Model v14.3_final7.201" xfId="1029"/>
    <cellStyle name="Link Currency (0)" xfId="1030"/>
    <cellStyle name="—_GS_DCF_Maxis_Model_1_Residential Broadband Financial Projection Model v8 Tier 3_Residential Broadband Financial Projection Model v14_final7.16" xfId="1031"/>
    <cellStyle name="—_GS_PNL_Maxis_Model_1" xfId="1032"/>
    <cellStyle name="百分比 3" xfId="1033"/>
    <cellStyle name="—_GS_PNL_Maxis_Model_1_Residential Broadband Financial Projection Model v8 Tier 1_final7.16" xfId="1034"/>
    <cellStyle name="_PRC Adjustments 030630_CCB.HO.New TB template.CCB PRC IAS Sorting.040223 trial run" xfId="1035"/>
    <cellStyle name="—_GS_PNL_Maxis_Model_1_Residential Broadband Financial Projection Model v8 Tier 1_Residential Broadband Financial Projection Model v14.3" xfId="1036"/>
    <cellStyle name="_Shenhua PBC package 050530_附表1-审计评估联合申报明细表630新" xfId="1037"/>
    <cellStyle name="—_GS_PNL_Maxis_Model_1_Residential Broadband Financial Projection Model v8 Tier 1_Residential Broadband Financial Projection Model v14.3_final7.16" xfId="1038"/>
    <cellStyle name="—_GS_PNL_Maxis_Model_1_Residential Broadband Financial Projection Model v8 Tier 1_Residential Broadband Financial Projection Model v14.3_final7.201" xfId="1039"/>
    <cellStyle name="パーセント_laroux" xfId="1040"/>
    <cellStyle name="—_GS_PNL_Maxis_Model_1_Residential Broadband Financial Projection Model v8 Tier 2" xfId="1041"/>
    <cellStyle name="千位_ 方正PC" xfId="1042"/>
    <cellStyle name="—_GS_PNL_Maxis_Model_1_Residential Broadband Financial Projection Model v8 Tier 2_final7.16" xfId="1043"/>
    <cellStyle name="—_GS_PNL_Maxis_Model_1_Residential Broadband Financial Projection Model v8 Tier 2_final7.201" xfId="1044"/>
    <cellStyle name="0,0_x000d__x000a_NA_x000d__x000a_" xfId="1045"/>
    <cellStyle name="—_GS_PNL_Maxis_Model_1_Residential Broadband Financial Projection Model v8 Tier 2_Residential Broadband Financial Projection Model v14.3" xfId="1046"/>
    <cellStyle name="0%" xfId="1047"/>
    <cellStyle name="_IAS Adjustments011231_CCB.GLAudit Package.040114" xfId="1048"/>
    <cellStyle name="_PRC Adjustments 030630_CCB.HO.New TB template.IAS Sorting.040210" xfId="1049"/>
    <cellStyle name="—_GS_PNL_Maxis_Model_1_Residential Broadband Financial Projection Model v8 Tier 2_Residential Broadband Financial Projection Model v14.3_final7.201" xfId="1050"/>
    <cellStyle name="—_GS_PNL_Maxis_Model_1_Residential Broadband Financial Projection Model v8 Tier 2_Residential Broadband Financial Projection Model v14_final7.201" xfId="1051"/>
    <cellStyle name="—_GS_PNL_Maxis_Model_1_Residential Broadband Financial Projection Model v8 Tier 3" xfId="1052"/>
    <cellStyle name="c_铝厂现金流1122B" xfId="1053"/>
    <cellStyle name="s_Design Yield" xfId="1054"/>
    <cellStyle name="_三九集团收益法调查表（2006年9月）" xfId="1055"/>
    <cellStyle name="—_GS_PNL_Maxis_Model_1_Residential Broadband Financial Projection Model v8 Tier 3_final7.16" xfId="1056"/>
    <cellStyle name="Accent6 - 60%" xfId="1057"/>
    <cellStyle name="—_GS_PNL_Maxis_Model_1_Residential Broadband Financial Projection Model v8 Tier 3_final7.201" xfId="1058"/>
    <cellStyle name="标题1" xfId="1059"/>
    <cellStyle name="桁区切り [0.00]_１１月価格表" xfId="1060"/>
    <cellStyle name="—_GS_PNL_Maxis_Model_1_Residential Broadband Financial Projection Model v8 Tier 3_Residential Broadband Financial Projection Model v14" xfId="1061"/>
    <cellStyle name="Black" xfId="1062"/>
    <cellStyle name="—_GS_PNL_Maxis_Model_1_Residential Broadband Financial Projection Model v8 Tier 3_Residential Broadband Financial Projection Model v14.3" xfId="1063"/>
    <cellStyle name="—_GS_PNL_Maxis_Model_1_Residential Broadband Financial Projection Model v8 Tier 3_Residential Broadband Financial Projection Model v14.3_final7.16" xfId="1064"/>
    <cellStyle name="Normal2" xfId="1065"/>
    <cellStyle name="0.0%" xfId="1066"/>
    <cellStyle name="_雅安三九中药材科技产业化有限公司收益法调查表（2006年9月）" xfId="1067"/>
    <cellStyle name="—_GS_PNL_Maxis_Model_1_Residential Broadband Financial Projection Model v8 Tier 3_Residential Broadband Financial Projection Model v14.3_final7.201" xfId="1068"/>
    <cellStyle name="Output Line Items" xfId="1069"/>
    <cellStyle name="—_GS_PNL_Maxis_Model_1_Residential Broadband Financial Projection Model v8 Tier 3_Residential Broadband Financial Projection Model v14_final7.201" xfId="1070"/>
    <cellStyle name="F8" xfId="1071"/>
    <cellStyle name="好_宝源生物收益法评估明细表4-10-1" xfId="1072"/>
    <cellStyle name="_Highlight" xfId="1073"/>
    <cellStyle name="_IAS Adjustments011231" xfId="1074"/>
    <cellStyle name="_IAS Adjustments011231_CCB.Dec03AuditPack.GL.V2" xfId="1075"/>
    <cellStyle name="_IAS Adjustments011231_CCB.GLAudit Package.040114_CCB.Dec03AuditPack.GL.V2" xfId="1076"/>
    <cellStyle name="_IAS Adjustments011231_CCB.HO.New TB template.CCB PRC IAS Sorting.040223 trial run_CCB.Dec03AuditPack.GL.V2" xfId="1077"/>
    <cellStyle name="—_Maxis_Model_1_Residential Broadband Financial Projection Model v8 Tier 1_Residential Broadband Financial Projection Model v14_final7.16" xfId="1078"/>
    <cellStyle name="_IAS Adjustments011231_CCB.HO.New TB template.IAS Sorting.040210" xfId="1079"/>
    <cellStyle name="_IAS Adjustments011231_CCB.HO.New TB template.IAS Sorting.040210_CCB.Dec03AuditPack.GL.V2" xfId="1080"/>
    <cellStyle name="_一重股份收益法630-2" xfId="1081"/>
    <cellStyle name="_IAS Adjustments021231" xfId="1082"/>
    <cellStyle name="_IAS Adjustments021231_CCB.Dec03AuditPack.GL.V2" xfId="1083"/>
    <cellStyle name="通貨_１１月価格表" xfId="1084"/>
    <cellStyle name="_PRC Adjustments 011231_CCB.HO.New TB template.IAS Sorting.040210" xfId="1085"/>
    <cellStyle name="_IAS Adjustments021231_CCB.GLAudit Package.040114" xfId="1086"/>
    <cellStyle name="Hide" xfId="1087"/>
    <cellStyle name="_IAS Adjustments021231_CCB.HO.New TB template.CCB PRC IAS Sorting.040223 trial run_CCB.Dec03AuditPack.GL.V2" xfId="1088"/>
    <cellStyle name="_IAS Adjustments021231_CCB.HO.New TB template.IAS Sorting.040210" xfId="1089"/>
    <cellStyle name="calc" xfId="1090"/>
    <cellStyle name="差_2010年固定资产" xfId="1091"/>
    <cellStyle name="_IAS Adjustments021231_CCB.HO.New TB template.IAS Sorting.040210_CCB.Dec03AuditPack.GL.V2" xfId="1092"/>
    <cellStyle name="Normalny_Arkusz1" xfId="1093"/>
    <cellStyle name="—_Maxis_Model_1_Residential Broadband Financial Projection Model v8 Tier 2_Residential Broadband Financial Projection Model v14_final7.16" xfId="1094"/>
    <cellStyle name="_IAS Adjustments021231_CCB.HO.New TB template.PRC Sorting.040210" xfId="1095"/>
    <cellStyle name="Calc Currency (0)" xfId="1096"/>
    <cellStyle name="_IAS Adjustments030630_CCB.GLAudit Package.040114" xfId="1097"/>
    <cellStyle name="_IAS Adjustments030630_CCB.GLAudit Package.040114_CCB.Dec03AuditPack.GL.V2" xfId="1098"/>
    <cellStyle name="常规 2 2 2" xfId="1099"/>
    <cellStyle name="_IAS Adjustments030630_CCB.HO.New TB template.IAS Sorting.040210" xfId="1100"/>
    <cellStyle name="_IAS Adjustments030630_CCB.HO.New TB template.PRC Sorting.040210" xfId="1101"/>
    <cellStyle name="_KPMG original version" xfId="1102"/>
    <cellStyle name="_KPMG original version_附表1-审计评估联合申报明细表630新" xfId="1103"/>
    <cellStyle name="_KPMG original version_审计评估联合申报明细表－GG" xfId="1104"/>
    <cellStyle name="_long term loan - others 300504_(中企华)审计评估联合申报明细表.V1" xfId="1105"/>
    <cellStyle name="_long term loan - others 300504_KPMG original version" xfId="1106"/>
    <cellStyle name="_long term loan - others 300504_KPMG original version_附件1：审计评估联合申报明细表" xfId="1107"/>
    <cellStyle name="_long term loan - others 300504_KPMG original version_评估明细表(新准则)电力" xfId="1108"/>
    <cellStyle name="Input Cells" xfId="1109"/>
    <cellStyle name="_long term loan - others 300504_KPMG original version_评估明细表(新准则)电力0630" xfId="1110"/>
    <cellStyle name="Topheader" xfId="1111"/>
    <cellStyle name="_long term loan - others 300504_Shenhua PBC package 050530" xfId="1112"/>
    <cellStyle name="_long term loan - others 300504_Shenhua PBC package 050530_(中企华)审计评估联合申报明细表.V1" xfId="1113"/>
    <cellStyle name="_PRC Adjustments 021231_CCB.HO.New TB template.PRC Sorting.040210_CCB.Dec03AuditPack.GL.V2" xfId="1114"/>
    <cellStyle name="_long term loan - others 300504_Shenhua PBC package 050530_附表1-审计评估联合申报明细表630新" xfId="1115"/>
    <cellStyle name="Comma  - Style1" xfId="1116"/>
    <cellStyle name="_long term loan - others 300504_Shenhua PBC package 050530_评估明细表(新准则)电力" xfId="1117"/>
    <cellStyle name="_long term loan - others 300504_Shenhua PBC package 050530_审计评估联合申报明细表－GG" xfId="1118"/>
    <cellStyle name="_long term loan - others 300504_附件1：审计评估联合申报明细表" xfId="1119"/>
    <cellStyle name="_long term loan - others 300504_评估明细表(新准则)电力" xfId="1120"/>
    <cellStyle name="Table Title" xfId="1121"/>
    <cellStyle name="_long term loan - others 300504_评估明细表(新准则)电力0630" xfId="1122"/>
    <cellStyle name="_long term loan - others 300504_审计调查表.V3" xfId="1123"/>
    <cellStyle name="—_Maxis_Model_1_Residential Broadband Financial Projection Model v8 Tier 1" xfId="1124"/>
    <cellStyle name="_long term loan - others 300504_审计评估联合申报明细表－GG" xfId="1125"/>
    <cellStyle name="—_Maxis_Model_1" xfId="1126"/>
    <cellStyle name="—_Maxis_Model_1_final7.201" xfId="1127"/>
    <cellStyle name="믅됞 [0.00]_PRODUCT DETAIL Q1" xfId="1128"/>
    <cellStyle name="—_Maxis_Model_1_Residential Broadband Financial Projection Model v8 Tier 1_final7.201" xfId="1129"/>
    <cellStyle name="—_Maxis_Model_1_Residential Broadband Financial Projection Model v8 Tier 1_Residential Broadband Financial Projection Model v14" xfId="1130"/>
    <cellStyle name="—_Maxis_Model_1_Residential Broadband Financial Projection Model v8 Tier 1_Residential Broadband Financial Projection Model v14.3" xfId="1131"/>
    <cellStyle name="—_Maxis_Model_1_Residential Broadband Financial Projection Model v8 Tier 1_Residential Broadband Financial Projection Model v14.3_final7.16" xfId="1132"/>
    <cellStyle name="—_Maxis_Model_1_Residential Broadband Financial Projection Model v8 Tier 2_final7.201" xfId="1133"/>
    <cellStyle name="—_Maxis_Model_1_Residential Broadband Financial Projection Model v8 Tier 2_Residential Broadband Financial Projection Model v14_final7.201" xfId="1134"/>
    <cellStyle name="_PRC Adjustments 011231_CCB.HO.New TB template.CCB PRC IAS Sorting.040223 trial run_CCB.Dec03AuditPack.GL.V2" xfId="1135"/>
    <cellStyle name="—_Maxis_Model_1_Residential Broadband Financial Projection Model v8 Tier 3" xfId="1136"/>
    <cellStyle name="—_Maxis_Model_1_Residential Broadband Financial Projection Model v8 Tier 3_Residential Broadband Financial Projection Model v14_final7.201" xfId="1137"/>
    <cellStyle name="Company Name" xfId="1138"/>
    <cellStyle name="_MultipleSpace" xfId="1139"/>
    <cellStyle name="_Part III.200406.Loan and Liabilities details.(Site Name)" xfId="1140"/>
    <cellStyle name="1,000" xfId="1141"/>
    <cellStyle name="_Part III.200406.Loan and Liabilities details.(Site Name)_KPMG original version" xfId="1142"/>
    <cellStyle name="10" xfId="1143"/>
    <cellStyle name="_Part III.200406.Loan and Liabilities details.(Site Name)_KPMG original version_附表1-审计评估联合申报明细表630新" xfId="1144"/>
    <cellStyle name="_Part III.200406.Loan and Liabilities details.(Site Name)_KPMG original version_附件1：审计评估联合申报明细表" xfId="1145"/>
    <cellStyle name="Accent1 - 20%" xfId="1146"/>
    <cellStyle name="_书刊提成差价明细表-美术社" xfId="1147"/>
    <cellStyle name="_Part III.200406.Loan and Liabilities details.(Site Name)_KPMG original version_评估明细表(新准则)电力" xfId="1148"/>
    <cellStyle name="_文函专递0211-施工企业调查表（附件）" xfId="1149"/>
    <cellStyle name="_Part III.200406.Loan and Liabilities details.(Site Name)_Shenhua PBC package 050530_附表1-审计评估联合申报明细表630新" xfId="1150"/>
    <cellStyle name="_Part III.200406.Loan and Liabilities details.(Site Name)_Shenhua PBC package 050530_附件1：审计评估联合申报明细表" xfId="1151"/>
    <cellStyle name="entry box" xfId="1152"/>
    <cellStyle name="_PercentSpace" xfId="1153"/>
    <cellStyle name="_Part III.200406.Loan and Liabilities details.(Site Name)_Shenhua PBC package 050530_评估明细表(新准则)电力" xfId="1154"/>
    <cellStyle name="_Part III.200406.Loan and Liabilities details.(Site Name)_附表1-审计评估联合申报明细表630新" xfId="1155"/>
    <cellStyle name="Percent.1" xfId="1156"/>
    <cellStyle name="常规 2 28" xfId="1157"/>
    <cellStyle name="常规 2 33" xfId="1158"/>
    <cellStyle name="_Part III.200406.Loan and Liabilities details.(Site Name)_评估明细表(新准则)电力" xfId="1159"/>
    <cellStyle name="Normal (%)" xfId="1160"/>
    <cellStyle name="数量" xfId="1161"/>
    <cellStyle name="_Part III.200406.Loan and Liabilities details.(Site Name)_审计调查表.V3" xfId="1162"/>
    <cellStyle name="千位分隔 2" xfId="1163"/>
    <cellStyle name="_Part III.200406.Loan and Liabilities details.(Site Name)_审计评估联合申报明细表－GG" xfId="1164"/>
    <cellStyle name="_PBC content" xfId="1165"/>
    <cellStyle name="_PBC-assets1" xfId="1166"/>
    <cellStyle name="_PL" xfId="1167"/>
    <cellStyle name="{Z'0000(4 dec)}" xfId="1168"/>
    <cellStyle name="_PRC Adjustments 011231" xfId="1169"/>
    <cellStyle name="_PRC Adjustments 011231_CCB.Dec03AuditPack.GL.V2" xfId="1170"/>
    <cellStyle name="_PRC Adjustments 011231_CCB.GLAudit Package.040114" xfId="1171"/>
    <cellStyle name="_PRC Adjustments 011231_CCB.HO.New TB template.PRC Sorting.040210" xfId="1172"/>
    <cellStyle name="_PRC Adjustments 011231_CCB.HO.New TB template.PRC Sorting.040210_CCB.Dec03AuditPack.GL.V2" xfId="1173"/>
    <cellStyle name="_PRC Adjustments 021231" xfId="1174"/>
    <cellStyle name="Comma0 - Modelo1" xfId="1175"/>
    <cellStyle name="_PRC Adjustments 021231_CCB.GLAudit Package.040114" xfId="1176"/>
    <cellStyle name="EY House" xfId="1177"/>
    <cellStyle name="_海南收入成本预测" xfId="1178"/>
    <cellStyle name="_PRC Adjustments 021231_CCB.GLAudit Package.040114_CCB.Dec03AuditPack.GL.V2" xfId="1179"/>
    <cellStyle name="_Shenhua PBC package 050530_评估明细表(新准则)电力0630" xfId="1180"/>
    <cellStyle name="_PRC Adjustments 021231_CCB.HO.New TB template.CCB PRC IAS Sorting.040223 trial run" xfId="1181"/>
    <cellStyle name="_三九集团收益法调查表（九恒2006年8月）" xfId="1182"/>
    <cellStyle name="_PRC Adjustments 021231_CCB.HO.New TB template.CCB PRC IAS Sorting.040223 trial run_CCB.Dec03AuditPack.GL.V2" xfId="1183"/>
    <cellStyle name="_PRC Adjustments 030630_CCB.Dec03AuditPack.GL.V2" xfId="1184"/>
    <cellStyle name="AA NORMAL" xfId="1185"/>
    <cellStyle name="14" xfId="1186"/>
    <cellStyle name="_PRC Adjustments 030630_CCB.GLAudit Package.040114" xfId="1187"/>
    <cellStyle name="_PRC Adjustments 030630_CCB.GLAudit Package.040114_CCB.Dec03AuditPack.GL.V2" xfId="1188"/>
    <cellStyle name="_PRC Adjustments 030630_CCB.HO.New TB template.CCB PRC IAS Sorting.040223 trial run_CCB.Dec03AuditPack.GL.V2" xfId="1189"/>
    <cellStyle name="_PRC Adjustments 030630_CCB.HO.New TB template.IAS Sorting.040210_CCB.Dec03AuditPack.GL.V2" xfId="1190"/>
    <cellStyle name="_PRC Adjustments 030630_CCB.HO.New TB template.PRC Sorting.040210" xfId="1191"/>
    <cellStyle name="u_Module1 (2)" xfId="1192"/>
    <cellStyle name="好_新准则报表－融辉2007-06-20" xfId="1193"/>
    <cellStyle name="_Shenhua PBC package 050530" xfId="1194"/>
    <cellStyle name="_TableHeading" xfId="1195"/>
    <cellStyle name="_Shenhua PBC package 050530_附件1：审计评估联合申报明细表" xfId="1196"/>
    <cellStyle name="_Shenhua PBC package 050530_审计评估联合申报明细表－GG" xfId="1197"/>
    <cellStyle name="千位分隔[0] 3" xfId="1198"/>
    <cellStyle name="_Table" xfId="1199"/>
    <cellStyle name="常规 3" xfId="1200"/>
    <cellStyle name="_TableHead" xfId="1201"/>
    <cellStyle name="_TableRowBorder" xfId="1202"/>
    <cellStyle name="_TableSuperHead" xfId="1203"/>
    <cellStyle name="_TableSuperHeading_ICP_CSC_1Q_01_gStyle_5-30-2001" xfId="1204"/>
    <cellStyle name="_TableText" xfId="1205"/>
    <cellStyle name="_东兴热电评估汇总表" xfId="1206"/>
    <cellStyle name="_房屋建筑评估申报表" xfId="1207"/>
    <cellStyle name="_非电力业务收益法申报表" xfId="1208"/>
    <cellStyle name="Percent[0]" xfId="1209"/>
    <cellStyle name="_附表1-资产评估成本法申报表0630" xfId="1210"/>
    <cellStyle name="Followed Hyperlink" xfId="1211"/>
    <cellStyle name="常规 11" xfId="1212"/>
    <cellStyle name="_副本PBC-liab &amp; equity-II" xfId="1213"/>
    <cellStyle name="_固定资产评估明细表" xfId="1214"/>
    <cellStyle name="KPMG Heading 3" xfId="1215"/>
    <cellStyle name="_广西新天德--收益法预测表" xfId="1216"/>
    <cellStyle name="_折线系数" xfId="1217"/>
    <cellStyle name="_评估申报表--老版－审计0000_宝源生物收益法评估明细表4-6" xfId="1218"/>
    <cellStyle name="section" xfId="1219"/>
    <cellStyle name="_国电双辽发电厂1017（按原来模型）" xfId="1220"/>
    <cellStyle name="_国电双辽发电厂1019(feng)调整一年内到期长期借款" xfId="1221"/>
    <cellStyle name="_国电双辽发电公司1020(定)" xfId="1222"/>
    <cellStyle name="_海航集团--航空公司评估表格(填表版）1" xfId="1223"/>
    <cellStyle name="常规 5 2" xfId="1224"/>
    <cellStyle name="_合并（武汉双鹤）" xfId="1225"/>
    <cellStyle name="Moneda_10 AVERIAS MASIVAS + ANT" xfId="1226"/>
    <cellStyle name="1,000x" xfId="1227"/>
    <cellStyle name="_评估申报表--老版－审计0000" xfId="1228"/>
    <cellStyle name="百分比 9" xfId="1229"/>
    <cellStyle name="_评估申报表--老版－审计0000_Book1" xfId="1230"/>
    <cellStyle name="_评估申报表--老版－审计0000_宝源生物收益法模型表4-6" xfId="1231"/>
    <cellStyle name="_评估申报表--老版－审计0000_常州东芝收益法模型表-Toshiba折现率" xfId="1232"/>
    <cellStyle name="_评估申报表--老版－审计0000_收益法模型表" xfId="1233"/>
    <cellStyle name="_评估申报表--老版－审计0000_收益法模型表1" xfId="1234"/>
    <cellStyle name="n_EVP3.01" xfId="1235"/>
    <cellStyle name="_评估申报表--老版－审计0000_特车收益法各种指标" xfId="1236"/>
    <cellStyle name="_评估申报表--老版－审计0000_无风险收益表" xfId="1237"/>
    <cellStyle name="_评估申报表--老版－审计0000_债券收益率" xfId="1238"/>
    <cellStyle name="Milliers_!!!GO" xfId="1239"/>
    <cellStyle name="_其他应收款帐龄分析12月份" xfId="1240"/>
    <cellStyle name="_三河成本法1期20060721" xfId="1241"/>
    <cellStyle name="calculated" xfId="1242"/>
    <cellStyle name="_上市公司名单" xfId="1243"/>
    <cellStyle name="KPMG Heading 2" xfId="1244"/>
    <cellStyle name="_深圳赤湾胜宝旺工程有限公司现金流模型预测0806(5)" xfId="1245"/>
    <cellStyle name="_审定报表(初稿）OK" xfId="1246"/>
    <cellStyle name="pcent" xfId="1247"/>
    <cellStyle name="t_GB model V7 0921" xfId="1248"/>
    <cellStyle name="_审计调查表.V3" xfId="1249"/>
    <cellStyle name="_石嘴山一电收益法计算表" xfId="1250"/>
    <cellStyle name="千位分隔 12" xfId="1251"/>
    <cellStyle name="_试算-新钢钒收益表(11.16)" xfId="1252"/>
    <cellStyle name="_收益法评估预测表8.22" xfId="1253"/>
    <cellStyle name="_收益预测表（正龙煤业）" xfId="1254"/>
    <cellStyle name="_四川通建本部" xfId="1255"/>
    <cellStyle name="_图书存货评估表" xfId="1256"/>
    <cellStyle name="_烟台渤海轮渡现金流预测061121下午" xfId="1257"/>
    <cellStyle name="_浙江收入成本预测" xfId="1258"/>
    <cellStyle name="_指令11(附件：电信实业调查表(补充财务" xfId="1259"/>
    <cellStyle name="_总体：财务数据长期投资情况统计表" xfId="1260"/>
    <cellStyle name="{Comma [0]}" xfId="1261"/>
    <cellStyle name="£ BP" xfId="1262"/>
    <cellStyle name="{Comma}" xfId="1263"/>
    <cellStyle name="{Percent}" xfId="1264"/>
    <cellStyle name="{Thousand [0]}" xfId="1265"/>
    <cellStyle name="PSInt" xfId="1266"/>
    <cellStyle name="常规 2 4" xfId="1267"/>
    <cellStyle name="¥ JY" xfId="1268"/>
    <cellStyle name="t_GB model V7 0914" xfId="1269"/>
    <cellStyle name="0,0_x000d__x000a_NA_x000d__x000a_ 2 2" xfId="1270"/>
    <cellStyle name="0,0_x000d__x000a_NA_x000d__x000a_ 3" xfId="1271"/>
    <cellStyle name="0.00%" xfId="1272"/>
    <cellStyle name="00" xfId="1273"/>
    <cellStyle name="Accent2" xfId="1274"/>
    <cellStyle name="18" xfId="1275"/>
    <cellStyle name="24" xfId="1276"/>
    <cellStyle name="3?1?_REF" xfId="1277"/>
    <cellStyle name="3￡1?_REFF" xfId="1278"/>
    <cellStyle name="³£¹æ_Conso.new4" xfId="1279"/>
    <cellStyle name="6mal" xfId="1280"/>
    <cellStyle name="9" xfId="1281"/>
    <cellStyle name="aa" xfId="1282"/>
    <cellStyle name="AA FRAME" xfId="1283"/>
    <cellStyle name="AA INITIALS" xfId="1284"/>
    <cellStyle name="InputBlueFont" xfId="1285"/>
    <cellStyle name="AA INPUT" xfId="1286"/>
    <cellStyle name="AA NUMBER" xfId="1287"/>
    <cellStyle name="AA SHADE" xfId="1288"/>
    <cellStyle name="s" xfId="1289"/>
    <cellStyle name="Accent1" xfId="1290"/>
    <cellStyle name="ShOut" xfId="1291"/>
    <cellStyle name="Accent1 - 40%" xfId="1292"/>
    <cellStyle name="Accent1 - 60%" xfId="1293"/>
    <cellStyle name="Accent2 - 60%" xfId="1294"/>
    <cellStyle name="日期" xfId="1295"/>
    <cellStyle name="Accent3" xfId="1296"/>
    <cellStyle name="Accent3 - 20%" xfId="1297"/>
    <cellStyle name="Comma  - Style2" xfId="1298"/>
    <cellStyle name="하이퍼링크_000727 IMT-2000 시설투자물량(4210) 4FA고려 필요 " xfId="1299"/>
    <cellStyle name="Accent3 - 40%" xfId="1300"/>
    <cellStyle name="Accent4" xfId="1301"/>
    <cellStyle name="Accent4 - 20%" xfId="1302"/>
    <cellStyle name="Accent4 - 40%" xfId="1303"/>
    <cellStyle name="Accent5" xfId="1304"/>
    <cellStyle name="Accent5 - 40%" xfId="1305"/>
    <cellStyle name="千分位[0]_ 白土" xfId="1306"/>
    <cellStyle name="Accent5 - 60%" xfId="1307"/>
    <cellStyle name="Accent6" xfId="1308"/>
    <cellStyle name="Accent6 - 20%" xfId="1309"/>
    <cellStyle name="accounting" xfId="1310"/>
    <cellStyle name="args.style" xfId="1311"/>
    <cellStyle name="background" xfId="1312"/>
    <cellStyle name="bl" xfId="1313"/>
    <cellStyle name="Date Short" xfId="1314"/>
    <cellStyle name="blank" xfId="1315"/>
    <cellStyle name="Blue" xfId="1316"/>
    <cellStyle name="Bold/Border" xfId="1317"/>
    <cellStyle name="Hyperlink" xfId="1318"/>
    <cellStyle name="Border Heavy" xfId="1319"/>
    <cellStyle name="Border Thin" xfId="1320"/>
    <cellStyle name="c_铝厂" xfId="1321"/>
    <cellStyle name="Bullet" xfId="1322"/>
    <cellStyle name="c" xfId="1323"/>
    <cellStyle name="常规 2 18" xfId="1324"/>
    <cellStyle name="常规 2 23" xfId="1325"/>
    <cellStyle name="千位分隔 2 3" xfId="1326"/>
    <cellStyle name="c_1028ERP明细估值(DCF)尽职调查表(金嗓子)" xfId="1327"/>
    <cellStyle name="c_GB MODEL 083103 PRC  V3 w product mix change" xfId="1328"/>
    <cellStyle name="c_GB model V7 0914" xfId="1329"/>
    <cellStyle name="c_GB model V7 0921" xfId="1330"/>
    <cellStyle name="c_铝厂现金流1125" xfId="1331"/>
    <cellStyle name="c_现金流" xfId="1332"/>
    <cellStyle name="Calc Currency (0) 2" xfId="1333"/>
    <cellStyle name="超级链接_02-06宝山" xfId="1334"/>
    <cellStyle name="Calc Currency (2)" xfId="1335"/>
    <cellStyle name="Calc Percent (0)" xfId="1336"/>
    <cellStyle name="Calc Percent (2)" xfId="1337"/>
    <cellStyle name="F5" xfId="1338"/>
    <cellStyle name="Calc Units (0)" xfId="1339"/>
    <cellStyle name="Calc Units (1)" xfId="1340"/>
    <cellStyle name="Calc Units (2)" xfId="1341"/>
    <cellStyle name="category" xfId="1342"/>
    <cellStyle name="Centered Heading" xfId="1343"/>
    <cellStyle name="claire" xfId="1344"/>
    <cellStyle name="Collegamento ipertestuale" xfId="1345"/>
    <cellStyle name="Column_Title" xfId="1346"/>
    <cellStyle name="Comma  - Style3" xfId="1347"/>
    <cellStyle name="Comma  - Style6" xfId="1348"/>
    <cellStyle name="Comma  - Style8" xfId="1349"/>
    <cellStyle name="Comma [00]" xfId="1350"/>
    <cellStyle name="样式 1 2" xfId="1351"/>
    <cellStyle name="Comma 2" xfId="1352"/>
    <cellStyle name="百分比 7" xfId="1353"/>
    <cellStyle name="comma zerodec" xfId="1354"/>
    <cellStyle name="Comma,0" xfId="1355"/>
    <cellStyle name="Comma,1" xfId="1356"/>
    <cellStyle name="PrePop Units (0)" xfId="1357"/>
    <cellStyle name="Comma,2" xfId="1358"/>
    <cellStyle name="Comma[2]" xfId="1359"/>
    <cellStyle name="Comma0 - Style1" xfId="1360"/>
    <cellStyle name="multiple" xfId="1361"/>
    <cellStyle name="Percent Hard" xfId="1362"/>
    <cellStyle name="Comma1 - Modelo2" xfId="1363"/>
    <cellStyle name="Comma1 - Style2" xfId="1364"/>
    <cellStyle name="data" xfId="1365"/>
    <cellStyle name="Copied" xfId="1366"/>
    <cellStyle name="cr" xfId="1367"/>
    <cellStyle name="cu" xfId="1368"/>
    <cellStyle name="千位分隔 2 2 2" xfId="1369"/>
    <cellStyle name="Currency $" xfId="1370"/>
    <cellStyle name="result" xfId="1371"/>
    <cellStyle name="Currency [00]" xfId="1372"/>
    <cellStyle name="Currency [2]" xfId="1373"/>
    <cellStyle name="Currency$[2]" xfId="1374"/>
    <cellStyle name="Currency,2" xfId="1375"/>
    <cellStyle name="Currency\[0]" xfId="1376"/>
    <cellStyle name="Currency0" xfId="1377"/>
    <cellStyle name="Currency1" xfId="1378"/>
    <cellStyle name="d" xfId="1379"/>
    <cellStyle name="Input [yellow]" xfId="1380"/>
    <cellStyle name="常规 2 19" xfId="1381"/>
    <cellStyle name="常规 2 24" xfId="1382"/>
    <cellStyle name="千位分隔 2 4" xfId="1383"/>
    <cellStyle name="d." xfId="1384"/>
    <cellStyle name="d1" xfId="1385"/>
    <cellStyle name="一般_2004年油库会计报表" xfId="1386"/>
    <cellStyle name="d2" xfId="1387"/>
    <cellStyle name="d3" xfId="1388"/>
    <cellStyle name="Date" xfId="1389"/>
    <cellStyle name="normal1$" xfId="1390"/>
    <cellStyle name="Date_04年公司预算汇总表0323-final" xfId="1391"/>
    <cellStyle name="datetime" xfId="1392"/>
    <cellStyle name="default" xfId="1393"/>
    <cellStyle name="Dezimal [0]_laroux" xfId="1394"/>
    <cellStyle name="Fijo" xfId="1395"/>
    <cellStyle name="Dezimal_laroux" xfId="1396"/>
    <cellStyle name="Dollar (zero dec)" xfId="1397"/>
    <cellStyle name="DQ" xfId="1398"/>
    <cellStyle name="Normal" xfId="1399"/>
    <cellStyle name="du" xfId="1400"/>
    <cellStyle name="E&amp;Y House" xfId="1401"/>
    <cellStyle name="Encabez2" xfId="1402"/>
    <cellStyle name="Enter Currency (0)" xfId="1403"/>
    <cellStyle name="Enter Units (0)" xfId="1404"/>
    <cellStyle name="Enter Units (1)" xfId="1405"/>
    <cellStyle name="Entered" xfId="1406"/>
    <cellStyle name="EPS" xfId="1407"/>
    <cellStyle name="Table Sub Head" xfId="1408"/>
    <cellStyle name="Euro" xfId="1409"/>
    <cellStyle name="e鯪9Y_x000b_" xfId="1410"/>
    <cellStyle name="e鯪9Y_x000b_ 2" xfId="1411"/>
    <cellStyle name="Ratio" xfId="1412"/>
    <cellStyle name="Financiero" xfId="1413"/>
    <cellStyle name="Format Number Column" xfId="1414"/>
    <cellStyle name="hard no." xfId="1415"/>
    <cellStyle name="Hardcoded 0" xfId="1416"/>
    <cellStyle name="HEADER" xfId="1417"/>
    <cellStyle name="Header 2" xfId="1418"/>
    <cellStyle name="Heading" xfId="1419"/>
    <cellStyle name="Heading No Underline" xfId="1420"/>
    <cellStyle name="常规 2 5" xfId="1421"/>
    <cellStyle name="HEADING1" xfId="1422"/>
    <cellStyle name="HEADING2" xfId="1423"/>
    <cellStyle name="Hipervínculo" xfId="1424"/>
    <cellStyle name="Hipervínculo visitado" xfId="1425"/>
    <cellStyle name="Hipervínculo_固定资产清单" xfId="1426"/>
    <cellStyle name="Input" xfId="1427"/>
    <cellStyle name="Input (%)" xfId="1428"/>
    <cellStyle name="Input (No)" xfId="1429"/>
    <cellStyle name="Input_financial model2004.8.3" xfId="1430"/>
    <cellStyle name="KPMG Heading 1" xfId="1431"/>
    <cellStyle name="KPMG Heading 4" xfId="1432"/>
    <cellStyle name="KPMG Normal" xfId="1433"/>
    <cellStyle name="KPMG Normal Text" xfId="1434"/>
    <cellStyle name="label" xfId="1435"/>
    <cellStyle name="烹拳 [0]_1202" xfId="1436"/>
    <cellStyle name="left" xfId="1437"/>
    <cellStyle name="Lines Fill" xfId="1438"/>
    <cellStyle name="常规 2" xfId="1439"/>
    <cellStyle name="Link Currency (2)" xfId="1440"/>
    <cellStyle name="Link Units (2)" xfId="1441"/>
    <cellStyle name="Linked Cells" xfId="1442"/>
    <cellStyle name="main_input" xfId="1443"/>
    <cellStyle name="Millares [0]_10 AVERIAS MASIVAS + ANT" xfId="1444"/>
    <cellStyle name="千位分隔 4" xfId="1445"/>
    <cellStyle name="Milliers [0]_!!!GO" xfId="1446"/>
    <cellStyle name="Moeda [0]_car" xfId="1447"/>
    <cellStyle name="昗弨_!!!GO" xfId="1448"/>
    <cellStyle name="Moneda [0]_10 AVERIAS MASIVAS + ANT" xfId="1449"/>
    <cellStyle name="Monétaire [0]_!!!GO" xfId="1450"/>
    <cellStyle name="Monétaire_!!!GO" xfId="1451"/>
    <cellStyle name="Mon閠aire_!!!GO" xfId="1452"/>
    <cellStyle name="percentr" xfId="1453"/>
    <cellStyle name="n" xfId="1454"/>
    <cellStyle name="n_1028ERP明细估值(DCF)尽职调查表(金嗓子)" xfId="1455"/>
    <cellStyle name="n_GB MODEL 083103 PRC  V3 w product mix change" xfId="1456"/>
    <cellStyle name="표준_#6기본예산 " xfId="1457"/>
    <cellStyle name="n_GB model V7 0921" xfId="1458"/>
    <cellStyle name="n_铝厂现金流1122B" xfId="1459"/>
    <cellStyle name="n_现金流" xfId="1460"/>
    <cellStyle name="New Times Roman" xfId="1461"/>
    <cellStyle name="Next holiday" xfId="1462"/>
    <cellStyle name="no dec" xfId="1463"/>
    <cellStyle name="Non défini" xfId="1464"/>
    <cellStyle name="nonmultiple" xfId="1465"/>
    <cellStyle name="Normal - Style1" xfId="1466"/>
    <cellStyle name="Normal - Style1 2" xfId="1467"/>
    <cellStyle name="Normal (£m)" xfId="1468"/>
    <cellStyle name="Normal (No)" xfId="1469"/>
    <cellStyle name="Normal (x)" xfId="1470"/>
    <cellStyle name="Normal 2" xfId="1471"/>
    <cellStyle name="Normal$" xfId="1472"/>
    <cellStyle name="t_现金流" xfId="1473"/>
    <cellStyle name="normal1" xfId="1474"/>
    <cellStyle name="好_常州东芝收益法模型表-Toshiba折现率" xfId="1475"/>
    <cellStyle name="normal12" xfId="1476"/>
    <cellStyle name="Œ…‹æØ‚è [0.00]_Region Orders (2)" xfId="1477"/>
    <cellStyle name="Œ…‹æØ‚è_Region Orders (2)" xfId="1478"/>
    <cellStyle name="oft Excel]_x000d__x000a_Comment=open=/f ‚ðw’è‚·‚é‚ÆAƒ†[ƒU[’è‹`ŠÖ”‚ðŠÖ”“\‚è•t‚¯‚Ìˆê——‚É“o˜^‚·‚é‚±‚Æ‚ª‚Å‚«‚Ü‚·B_x000d__x000a_Maximized" xfId="1479"/>
    <cellStyle name="Output Column Headings" xfId="1480"/>
    <cellStyle name="Output Report Heading" xfId="1481"/>
    <cellStyle name="Output Report Title" xfId="1482"/>
    <cellStyle name="P" xfId="1483"/>
    <cellStyle name="Page Heading Large" xfId="1484"/>
    <cellStyle name="Page Heading Small" xfId="1485"/>
    <cellStyle name="Patterna" xfId="1486"/>
    <cellStyle name="pc1" xfId="1487"/>
    <cellStyle name="Percent [0.00%]" xfId="1488"/>
    <cellStyle name="Percent [0]" xfId="1489"/>
    <cellStyle name="Percent [00]" xfId="1490"/>
    <cellStyle name="Percent [2]" xfId="1491"/>
    <cellStyle name="Percent1" xfId="1492"/>
    <cellStyle name="PrePop Currency (0)" xfId="1493"/>
    <cellStyle name="똿뗦먛귟 [0.00]_PRODUCT DETAIL Q1" xfId="1494"/>
    <cellStyle name="强调 1" xfId="1495"/>
    <cellStyle name="PrePop Currency (2)" xfId="1496"/>
    <cellStyle name="price" xfId="1497"/>
    <cellStyle name="pricing" xfId="1498"/>
    <cellStyle name="PSDec" xfId="1499"/>
    <cellStyle name="PSHeading" xfId="1500"/>
    <cellStyle name="PSSpacer" xfId="1501"/>
    <cellStyle name="RangeBelow" xfId="1502"/>
    <cellStyle name="Rates" xfId="1503"/>
    <cellStyle name="realtime" xfId="1504"/>
    <cellStyle name="revised" xfId="1505"/>
    <cellStyle name="通貨 [0.00]_１１月価格表" xfId="1506"/>
    <cellStyle name="RevList" xfId="1507"/>
    <cellStyle name="row_def_array" xfId="1508"/>
    <cellStyle name="rt" xfId="1509"/>
    <cellStyle name="s]_x000d__x000a_load=_x000d__x000a_run=_x000d__x000a_NullPort=None_x000d__x000a_device=HP LaserJet 4 Plus,HPPCL5MS,LPT1:_x000d__x000a__x000d__x000a_[Desktop]_x000d__x000a_Wallpaper=(无)_x000d__x000a_TileWallpaper=0_x000d_" xfId="1510"/>
    <cellStyle name="s]_x000d__x000a_spooler=yes_x000d__x000a_load=mbtn.exe_x000d__x000a_run=_x000d__x000a_Beep=yes_x000d__x000a_NullPort=None_x000d__x000a_BorderWidth=1_x000d__x000a_CursorBlinkRate=522_x000d__x000a_DoubleClickSpeed=740" xfId="1511"/>
    <cellStyle name="s_RRC" xfId="1512"/>
    <cellStyle name="Shaded" xfId="1513"/>
    <cellStyle name="Sheet Head" xfId="1514"/>
    <cellStyle name="好_力源收益法表定稿（赵总改）" xfId="1515"/>
    <cellStyle name="SOR" xfId="1516"/>
    <cellStyle name="好_电力企业收益法表格" xfId="1517"/>
    <cellStyle name="Special" xfId="1518"/>
    <cellStyle name="sstot" xfId="1519"/>
    <cellStyle name="Standard_AREAS" xfId="1520"/>
    <cellStyle name="static" xfId="1521"/>
    <cellStyle name="常规_在建电厂资产申报表（三河）" xfId="1522"/>
    <cellStyle name="样式 2" xfId="1523"/>
    <cellStyle name="style" xfId="1524"/>
    <cellStyle name="常规 18" xfId="1525"/>
    <cellStyle name="Style 1" xfId="1526"/>
    <cellStyle name="SubRoutine" xfId="1527"/>
    <cellStyle name="Subtotal" xfId="1528"/>
    <cellStyle name="t_1028ERP明细估值(DCF)尽职调查表(金嗓子)" xfId="1529"/>
    <cellStyle name="千位分隔 3 2 2" xfId="1530"/>
    <cellStyle name="t_HVAC Equipment (3)" xfId="1531"/>
    <cellStyle name="t_铝厂" xfId="1532"/>
    <cellStyle name="Table Col Head" xfId="1533"/>
    <cellStyle name="text" xfId="1534"/>
    <cellStyle name="Text Indent B" xfId="1535"/>
    <cellStyle name="Text Indent C" xfId="1536"/>
    <cellStyle name="Thousands" xfId="1537"/>
    <cellStyle name="title" xfId="1538"/>
    <cellStyle name="差_泰山复合材料有限公司成本法" xfId="1539"/>
    <cellStyle name="Tusental (0)_1FIX, page 2" xfId="1540"/>
    <cellStyle name="u" xfId="1541"/>
    <cellStyle name="好_泰山复合材料有限公司成本法" xfId="1542"/>
    <cellStyle name="u_Matrix" xfId="1543"/>
    <cellStyle name="Unprotect" xfId="1544"/>
    <cellStyle name="Valuta (0)_1FIX, page 2" xfId="1545"/>
    <cellStyle name="wrap" xfId="1546"/>
    <cellStyle name="x" xfId="1547"/>
    <cellStyle name="百分比 2 4 2" xfId="1548"/>
    <cellStyle name="Year" xfId="1549"/>
    <cellStyle name="_PLDT" xfId="1550"/>
    <cellStyle name="_laroux" xfId="1551"/>
    <cellStyle name="だ[0]_PLDT" xfId="1552"/>
    <cellStyle name="だ_PLDT" xfId="1553"/>
    <cellStyle name="だ[0]_Total (2)" xfId="1554"/>
    <cellStyle name="だ_laroux" xfId="1555"/>
    <cellStyle name="む|靃0]_Revenuesy Lr L" xfId="1556"/>
    <cellStyle name="百分比 2 2" xfId="1557"/>
    <cellStyle name="百分比 2 3" xfId="1558"/>
    <cellStyle name="百分比 4" xfId="1559"/>
    <cellStyle name="百分比 8" xfId="1560"/>
    <cellStyle name="捠壿_!!!GO" xfId="1561"/>
    <cellStyle name="编号" xfId="1562"/>
    <cellStyle name="表标题" xfId="1563"/>
    <cellStyle name="差_常州东芝收益法模型表-Toshiba折现率" xfId="1564"/>
    <cellStyle name="部门" xfId="1565"/>
    <cellStyle name="差_04-雷沃动力收益法评估表2008-06(dxz)" xfId="1566"/>
    <cellStyle name="差_Book1" xfId="1567"/>
    <cellStyle name="差_宝源生物收益法模型表4-6" xfId="1568"/>
    <cellStyle name="差_宝源生物收益法评估明细表4-12(正式）" xfId="1569"/>
    <cellStyle name="差_宝源生物收益法评估明细表4-6" xfId="1570"/>
    <cellStyle name="差_不可流通折扣率估算表" xfId="1571"/>
    <cellStyle name="差_常州变压器试算平衡表8-22" xfId="1572"/>
    <cellStyle name="差_评估明细表（新准则）" xfId="1573"/>
    <cellStyle name="差_上海-收益法12-20" xfId="1574"/>
    <cellStyle name="差_上海所技术评估计算模型" xfId="1575"/>
    <cellStyle name="差_收益法模型表" xfId="1576"/>
    <cellStyle name="差_无风险收益表" xfId="1577"/>
    <cellStyle name="差_新准则报表－融辉2007-06-20" xfId="1578"/>
    <cellStyle name="差_一重股份收益法630-2" xfId="1579"/>
    <cellStyle name="差_债券收益率" xfId="1580"/>
    <cellStyle name="常规 10 3" xfId="1581"/>
    <cellStyle name="好_评估明细表（新准则）" xfId="1582"/>
    <cellStyle name="常规 12" xfId="1583"/>
    <cellStyle name="常规 12 2" xfId="1584"/>
    <cellStyle name="常规 12 2_04-雷沃动力收益法评估表2008-06(dxz)" xfId="1585"/>
    <cellStyle name="常规 12_04-雷沃动力收益法评估表2008-06(dxz)" xfId="1586"/>
    <cellStyle name="常规 13" xfId="1587"/>
    <cellStyle name="常规 14" xfId="1588"/>
    <cellStyle name="常规 15" xfId="1589"/>
    <cellStyle name="常规 20" xfId="1590"/>
    <cellStyle name="常规 15 2" xfId="1591"/>
    <cellStyle name="常规 16" xfId="1592"/>
    <cellStyle name="常规 21" xfId="1593"/>
    <cellStyle name="常规 17" xfId="1594"/>
    <cellStyle name="常规 22" xfId="1595"/>
    <cellStyle name="常规 2 10" xfId="1596"/>
    <cellStyle name="常规 2 11" xfId="1597"/>
    <cellStyle name="常规 2 12" xfId="1598"/>
    <cellStyle name="常规 2 14" xfId="1599"/>
    <cellStyle name="常规 2 16" xfId="1600"/>
    <cellStyle name="常规 2 21" xfId="1601"/>
    <cellStyle name="常规 2 2" xfId="1602"/>
    <cellStyle name="常规 2 2 5" xfId="1603"/>
    <cellStyle name="常规 2 27" xfId="1604"/>
    <cellStyle name="常规 2 32" xfId="1605"/>
    <cellStyle name="常规 2 3" xfId="1606"/>
    <cellStyle name="常规 2 6" xfId="1607"/>
    <cellStyle name="常规 2 7" xfId="1608"/>
    <cellStyle name="常规 2 9" xfId="1609"/>
    <cellStyle name="常规 3 2 2" xfId="1610"/>
    <cellStyle name="常规 3 3" xfId="1611"/>
    <cellStyle name="常规 3_04-雷沃动力收益法评估表2008-06(dxz)" xfId="1612"/>
    <cellStyle name="常规 4" xfId="1613"/>
    <cellStyle name="常规 4 2" xfId="1614"/>
    <cellStyle name="常规 4 3" xfId="1615"/>
    <cellStyle name="常规 5" xfId="1616"/>
    <cellStyle name="常规 5 12" xfId="1617"/>
    <cellStyle name="常规 6" xfId="1618"/>
    <cellStyle name="常规 7" xfId="1619"/>
    <cellStyle name="常规 8" xfId="1620"/>
    <cellStyle name="常规 9" xfId="1621"/>
    <cellStyle name="常规 93" xfId="1622"/>
    <cellStyle name="常规_3--设备及交通工具评估表" xfId="1623"/>
    <cellStyle name="公司标准表" xfId="1624"/>
    <cellStyle name="常规_佳通评估明细表(成本法)" xfId="1625"/>
    <cellStyle name="常规_龙东井巷评估表" xfId="1626"/>
    <cellStyle name="常规_评估空白套表1" xfId="1627"/>
    <cellStyle name="超链接 2 10" xfId="1628"/>
    <cellStyle name="超链接 3" xfId="1629"/>
    <cellStyle name="超链接 5" xfId="1630"/>
    <cellStyle name="分级显示列_1_Book1" xfId="1631"/>
    <cellStyle name="公司标准表 2" xfId="1632"/>
    <cellStyle name="好_Book1" xfId="1633"/>
    <cellStyle name="好_Sheet5" xfId="1634"/>
    <cellStyle name="好_宝源生物收益法模型表" xfId="1635"/>
    <cellStyle name="好_宝源生物收益法评估明细表4-11(正式）" xfId="1636"/>
    <cellStyle name="好_宝源生物收益法评估明细表4-12(正式）" xfId="1637"/>
    <cellStyle name="好_宝源生物收益法评估明细表4-6" xfId="1638"/>
    <cellStyle name="好_不可流通折扣率估算表" xfId="1639"/>
    <cellStyle name="好_常州变压器试算平衡表8-22" xfId="1640"/>
    <cellStyle name="好_江苏方天成本法评估申报表（正式）" xfId="1641"/>
    <cellStyle name="好_评估申报表-潮州远泰0112" xfId="1642"/>
    <cellStyle name="好_上海所技术评估计算模型" xfId="1643"/>
    <cellStyle name="好_收益法模型表" xfId="1644"/>
    <cellStyle name="好_特车收益法各种指标" xfId="1645"/>
    <cellStyle name="好_无风险收益表" xfId="1646"/>
    <cellStyle name="好_一重股份收益法630-2" xfId="1647"/>
    <cellStyle name="好_债券收益率" xfId="1648"/>
    <cellStyle name="货币 2" xfId="1649"/>
    <cellStyle name="货币 2 2" xfId="1650"/>
    <cellStyle name="货币 3" xfId="1651"/>
    <cellStyle name="貨幣 [0]_Equipment Model 0605" xfId="1652"/>
    <cellStyle name="借出原因" xfId="1653"/>
    <cellStyle name="霓付 [0]_1202" xfId="1654"/>
    <cellStyle name="똿뗦먛귟_PRODUCT DETAIL Q1" xfId="1655"/>
    <cellStyle name="烹拳_1202" xfId="1656"/>
    <cellStyle name="砯刽 [0]_PLDT" xfId="1657"/>
    <cellStyle name="砯刽_PLDT" xfId="1658"/>
    <cellStyle name="千位[0]_ 方正PC" xfId="1659"/>
    <cellStyle name="千位分隔 10" xfId="1660"/>
    <cellStyle name="千位分隔 17" xfId="1661"/>
    <cellStyle name="千位分隔 17 2" xfId="1662"/>
    <cellStyle name="千位分隔 17 2 2" xfId="1663"/>
    <cellStyle name="千位分隔 3" xfId="1664"/>
    <cellStyle name="千位分隔 3 2 3" xfId="1665"/>
    <cellStyle name="千位分隔 5" xfId="1666"/>
    <cellStyle name="千位分隔 6" xfId="1667"/>
    <cellStyle name="千位分隔 6 2" xfId="1668"/>
    <cellStyle name="千位分隔 7" xfId="1669"/>
    <cellStyle name="千位分隔 8" xfId="1670"/>
    <cellStyle name="千位分隔 9" xfId="1671"/>
    <cellStyle name="千位分隔[0] 4" xfId="1672"/>
    <cellStyle name="强调 3" xfId="1673"/>
    <cellStyle name="商品名称" xfId="1674"/>
    <cellStyle name="样式 1 3" xfId="1675"/>
    <cellStyle name="样式 3" xfId="1676"/>
    <cellStyle name="믅됞_PRODUCT DETAIL Q1" xfId="1677"/>
    <cellStyle name="寘嬫愗傝 [0.00]_!!!GO" xfId="1678"/>
    <cellStyle name="资产" xfId="1679"/>
    <cellStyle name="콤마 [0]_#6기본예산 " xfId="1680"/>
    <cellStyle name="콤마_#6기본예산 " xfId="1681"/>
    <cellStyle name="통화 [0]_#6기본예산 " xfId="1682"/>
    <cellStyle name="통화_#6기본예산 " xfId="1683"/>
    <cellStyle name="常规 7 3" xfId="1684"/>
    <cellStyle name="百分比 4 2" xfId="1685"/>
    <cellStyle name="常规 16 2" xfId="1686"/>
    <cellStyle name="千位分隔 7 2" xfId="168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9" Type="http://schemas.openxmlformats.org/officeDocument/2006/relationships/worksheet" Target="worksheets/sheet99.xml"/><Relationship Id="rId98" Type="http://schemas.openxmlformats.org/officeDocument/2006/relationships/worksheet" Target="worksheets/sheet98.xml"/><Relationship Id="rId97" Type="http://schemas.openxmlformats.org/officeDocument/2006/relationships/worksheet" Target="worksheets/sheet97.xml"/><Relationship Id="rId96" Type="http://schemas.openxmlformats.org/officeDocument/2006/relationships/worksheet" Target="worksheets/sheet96.xml"/><Relationship Id="rId95" Type="http://schemas.openxmlformats.org/officeDocument/2006/relationships/worksheet" Target="worksheets/sheet95.xml"/><Relationship Id="rId94" Type="http://schemas.openxmlformats.org/officeDocument/2006/relationships/worksheet" Target="worksheets/sheet94.xml"/><Relationship Id="rId93" Type="http://schemas.openxmlformats.org/officeDocument/2006/relationships/worksheet" Target="worksheets/sheet93.xml"/><Relationship Id="rId92" Type="http://schemas.openxmlformats.org/officeDocument/2006/relationships/worksheet" Target="worksheets/sheet92.xml"/><Relationship Id="rId91" Type="http://schemas.openxmlformats.org/officeDocument/2006/relationships/worksheet" Target="worksheets/sheet91.xml"/><Relationship Id="rId90" Type="http://schemas.openxmlformats.org/officeDocument/2006/relationships/worksheet" Target="worksheets/sheet90.xml"/><Relationship Id="rId9" Type="http://schemas.openxmlformats.org/officeDocument/2006/relationships/worksheet" Target="worksheets/sheet9.xml"/><Relationship Id="rId89" Type="http://schemas.openxmlformats.org/officeDocument/2006/relationships/worksheet" Target="worksheets/sheet89.xml"/><Relationship Id="rId88" Type="http://schemas.openxmlformats.org/officeDocument/2006/relationships/worksheet" Target="worksheets/sheet88.xml"/><Relationship Id="rId87" Type="http://schemas.openxmlformats.org/officeDocument/2006/relationships/worksheet" Target="worksheets/sheet87.xml"/><Relationship Id="rId86" Type="http://schemas.openxmlformats.org/officeDocument/2006/relationships/worksheet" Target="worksheets/sheet86.xml"/><Relationship Id="rId85" Type="http://schemas.openxmlformats.org/officeDocument/2006/relationships/worksheet" Target="worksheets/sheet85.xml"/><Relationship Id="rId84" Type="http://schemas.openxmlformats.org/officeDocument/2006/relationships/worksheet" Target="worksheets/sheet84.xml"/><Relationship Id="rId83" Type="http://schemas.openxmlformats.org/officeDocument/2006/relationships/worksheet" Target="worksheets/sheet83.xml"/><Relationship Id="rId82" Type="http://schemas.openxmlformats.org/officeDocument/2006/relationships/worksheet" Target="worksheets/sheet82.xml"/><Relationship Id="rId81" Type="http://schemas.openxmlformats.org/officeDocument/2006/relationships/worksheet" Target="worksheets/sheet81.xml"/><Relationship Id="rId80" Type="http://schemas.openxmlformats.org/officeDocument/2006/relationships/worksheet" Target="worksheets/sheet80.xml"/><Relationship Id="rId8" Type="http://schemas.openxmlformats.org/officeDocument/2006/relationships/worksheet" Target="worksheets/sheet8.xml"/><Relationship Id="rId79" Type="http://schemas.openxmlformats.org/officeDocument/2006/relationships/worksheet" Target="worksheets/sheet79.xml"/><Relationship Id="rId78" Type="http://schemas.openxmlformats.org/officeDocument/2006/relationships/worksheet" Target="worksheets/sheet78.xml"/><Relationship Id="rId77" Type="http://schemas.openxmlformats.org/officeDocument/2006/relationships/worksheet" Target="worksheets/sheet77.xml"/><Relationship Id="rId76" Type="http://schemas.openxmlformats.org/officeDocument/2006/relationships/worksheet" Target="worksheets/sheet76.xml"/><Relationship Id="rId75" Type="http://schemas.openxmlformats.org/officeDocument/2006/relationships/worksheet" Target="worksheets/sheet75.xml"/><Relationship Id="rId74" Type="http://schemas.openxmlformats.org/officeDocument/2006/relationships/worksheet" Target="worksheets/sheet74.xml"/><Relationship Id="rId73" Type="http://schemas.openxmlformats.org/officeDocument/2006/relationships/worksheet" Target="worksheets/sheet73.xml"/><Relationship Id="rId72" Type="http://schemas.openxmlformats.org/officeDocument/2006/relationships/worksheet" Target="worksheets/sheet72.xml"/><Relationship Id="rId71" Type="http://schemas.openxmlformats.org/officeDocument/2006/relationships/worksheet" Target="worksheets/sheet71.xml"/><Relationship Id="rId70" Type="http://schemas.openxmlformats.org/officeDocument/2006/relationships/worksheet" Target="worksheets/sheet70.xml"/><Relationship Id="rId7" Type="http://schemas.openxmlformats.org/officeDocument/2006/relationships/worksheet" Target="worksheets/sheet7.xml"/><Relationship Id="rId69" Type="http://schemas.openxmlformats.org/officeDocument/2006/relationships/worksheet" Target="worksheets/sheet69.xml"/><Relationship Id="rId68" Type="http://schemas.openxmlformats.org/officeDocument/2006/relationships/worksheet" Target="worksheets/sheet68.xml"/><Relationship Id="rId67" Type="http://schemas.openxmlformats.org/officeDocument/2006/relationships/worksheet" Target="worksheets/sheet67.xml"/><Relationship Id="rId66" Type="http://schemas.openxmlformats.org/officeDocument/2006/relationships/worksheet" Target="worksheets/sheet66.xml"/><Relationship Id="rId65" Type="http://schemas.openxmlformats.org/officeDocument/2006/relationships/worksheet" Target="worksheets/sheet65.xml"/><Relationship Id="rId64" Type="http://schemas.openxmlformats.org/officeDocument/2006/relationships/worksheet" Target="worksheets/sheet64.xml"/><Relationship Id="rId63" Type="http://schemas.openxmlformats.org/officeDocument/2006/relationships/worksheet" Target="worksheets/sheet63.xml"/><Relationship Id="rId62" Type="http://schemas.openxmlformats.org/officeDocument/2006/relationships/worksheet" Target="worksheets/sheet62.xml"/><Relationship Id="rId61" Type="http://schemas.openxmlformats.org/officeDocument/2006/relationships/worksheet" Target="worksheets/sheet61.xml"/><Relationship Id="rId60" Type="http://schemas.openxmlformats.org/officeDocument/2006/relationships/worksheet" Target="worksheets/sheet60.xml"/><Relationship Id="rId6" Type="http://schemas.openxmlformats.org/officeDocument/2006/relationships/worksheet" Target="worksheets/sheet6.xml"/><Relationship Id="rId59" Type="http://schemas.openxmlformats.org/officeDocument/2006/relationships/worksheet" Target="worksheets/sheet59.xml"/><Relationship Id="rId58" Type="http://schemas.openxmlformats.org/officeDocument/2006/relationships/worksheet" Target="worksheets/sheet58.xml"/><Relationship Id="rId57" Type="http://schemas.openxmlformats.org/officeDocument/2006/relationships/worksheet" Target="worksheets/sheet57.xml"/><Relationship Id="rId56" Type="http://schemas.openxmlformats.org/officeDocument/2006/relationships/worksheet" Target="worksheets/sheet56.xml"/><Relationship Id="rId55" Type="http://schemas.openxmlformats.org/officeDocument/2006/relationships/worksheet" Target="worksheets/sheet55.xml"/><Relationship Id="rId54" Type="http://schemas.openxmlformats.org/officeDocument/2006/relationships/worksheet" Target="worksheets/sheet54.xml"/><Relationship Id="rId53" Type="http://schemas.openxmlformats.org/officeDocument/2006/relationships/worksheet" Target="worksheets/sheet53.xml"/><Relationship Id="rId52" Type="http://schemas.openxmlformats.org/officeDocument/2006/relationships/worksheet" Target="worksheets/sheet52.xml"/><Relationship Id="rId51" Type="http://schemas.openxmlformats.org/officeDocument/2006/relationships/worksheet" Target="worksheets/sheet51.xml"/><Relationship Id="rId50" Type="http://schemas.openxmlformats.org/officeDocument/2006/relationships/worksheet" Target="worksheets/sheet50.xml"/><Relationship Id="rId5" Type="http://schemas.openxmlformats.org/officeDocument/2006/relationships/worksheet" Target="worksheets/sheet5.xml"/><Relationship Id="rId49" Type="http://schemas.openxmlformats.org/officeDocument/2006/relationships/worksheet" Target="worksheets/sheet49.xml"/><Relationship Id="rId48" Type="http://schemas.openxmlformats.org/officeDocument/2006/relationships/worksheet" Target="worksheets/sheet48.xml"/><Relationship Id="rId47" Type="http://schemas.openxmlformats.org/officeDocument/2006/relationships/worksheet" Target="worksheets/sheet47.xml"/><Relationship Id="rId46" Type="http://schemas.openxmlformats.org/officeDocument/2006/relationships/worksheet" Target="worksheets/sheet46.xml"/><Relationship Id="rId45" Type="http://schemas.openxmlformats.org/officeDocument/2006/relationships/worksheet" Target="worksheets/sheet45.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5" Type="http://schemas.openxmlformats.org/officeDocument/2006/relationships/styles" Target="styles.xml"/><Relationship Id="rId104" Type="http://schemas.openxmlformats.org/officeDocument/2006/relationships/sharedStrings" Target="sharedStrings.xml"/><Relationship Id="rId103" Type="http://schemas.openxmlformats.org/officeDocument/2006/relationships/theme" Target="theme/theme1.xml"/><Relationship Id="rId102" Type="http://schemas.openxmlformats.org/officeDocument/2006/relationships/externalLink" Target="externalLinks/externalLink1.xml"/><Relationship Id="rId101" Type="http://schemas.openxmlformats.org/officeDocument/2006/relationships/worksheet" Target="worksheets/sheet101.xml"/><Relationship Id="rId100" Type="http://schemas.openxmlformats.org/officeDocument/2006/relationships/worksheet" Target="worksheets/sheet100.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drawing5.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2</xdr:col>
      <xdr:colOff>111125</xdr:colOff>
      <xdr:row>3</xdr:row>
      <xdr:rowOff>148166</xdr:rowOff>
    </xdr:from>
    <xdr:to>
      <xdr:col>4</xdr:col>
      <xdr:colOff>113242</xdr:colOff>
      <xdr:row>6</xdr:row>
      <xdr:rowOff>0</xdr:rowOff>
    </xdr:to>
    <xdr:sp>
      <xdr:nvSpPr>
        <xdr:cNvPr id="2" name="TextBox 1"/>
        <xdr:cNvSpPr txBox="1"/>
      </xdr:nvSpPr>
      <xdr:spPr>
        <a:xfrm>
          <a:off x="581025" y="1043305"/>
          <a:ext cx="1856105" cy="492125"/>
        </a:xfrm>
        <a:prstGeom prst="rect">
          <a:avLst/>
        </a:prstGeom>
        <a:solidFill>
          <a:schemeClr val="accent6">
            <a:lumMod val="40000"/>
            <a:lumOff val="60000"/>
          </a:schemeClr>
        </a:solidFill>
        <a:ln w="9525" cmpd="sng">
          <a:solidFill>
            <a:srgbClr val="0070C0"/>
          </a:solidFill>
        </a:ln>
        <a:scene3d>
          <a:camera prst="orthographicFront"/>
          <a:lightRig rig="threePt" dir="t">
            <a:rot lat="0" lon="0" rev="600000"/>
          </a:lightRig>
        </a:scene3d>
        <a:sp3d>
          <a:bevelT w="6350" h="120650"/>
          <a:bevelB w="38100"/>
        </a:sp3d>
      </xdr:spPr>
      <xdr:style>
        <a:lnRef idx="0">
          <a:scrgbClr r="0" g="0" b="0"/>
        </a:lnRef>
        <a:fillRef idx="0">
          <a:scrgbClr r="0" g="0" b="0"/>
        </a:fillRef>
        <a:effectRef idx="0">
          <a:scrgbClr r="0" g="0" b="0"/>
        </a:effectRef>
        <a:fontRef idx="minor">
          <a:schemeClr val="dk1"/>
        </a:fontRef>
      </xdr:style>
      <xdr:txBody>
        <a:bodyPr wrap="square" rtlCol="0" anchor="ctr"/>
        <a:lstStyle/>
        <a:p>
          <a:pPr algn="ctr"/>
          <a:r>
            <a:rPr lang="zh-CN" altLang="en-US" sz="1200" b="1"/>
            <a:t>第一步</a:t>
          </a:r>
          <a:endParaRPr lang="en-US" altLang="zh-CN" sz="1200" b="1"/>
        </a:p>
        <a:p>
          <a:pPr algn="ctr"/>
          <a:r>
            <a:rPr lang="zh-CN" altLang="en-US" sz="1200" b="1"/>
            <a:t>输入企业原始信息</a:t>
          </a:r>
          <a:endParaRPr lang="zh-CN" altLang="en-US" sz="1200" b="1"/>
        </a:p>
      </xdr:txBody>
    </xdr:sp>
    <xdr:clientData/>
  </xdr:twoCellAnchor>
  <xdr:twoCellAnchor>
    <xdr:from>
      <xdr:col>6</xdr:col>
      <xdr:colOff>135465</xdr:colOff>
      <xdr:row>3</xdr:row>
      <xdr:rowOff>162984</xdr:rowOff>
    </xdr:from>
    <xdr:to>
      <xdr:col>8</xdr:col>
      <xdr:colOff>137583</xdr:colOff>
      <xdr:row>6</xdr:row>
      <xdr:rowOff>0</xdr:rowOff>
    </xdr:to>
    <xdr:sp>
      <xdr:nvSpPr>
        <xdr:cNvPr id="3" name="TextBox 2"/>
        <xdr:cNvSpPr txBox="1"/>
      </xdr:nvSpPr>
      <xdr:spPr>
        <a:xfrm>
          <a:off x="3005455" y="1057910"/>
          <a:ext cx="1856105" cy="477520"/>
        </a:xfrm>
        <a:prstGeom prst="rect">
          <a:avLst/>
        </a:prstGeom>
        <a:solidFill>
          <a:schemeClr val="accent6">
            <a:lumMod val="40000"/>
            <a:lumOff val="60000"/>
          </a:schemeClr>
        </a:solidFill>
        <a:ln w="9525" cmpd="sng">
          <a:solidFill>
            <a:srgbClr val="0070C0"/>
          </a:solidFill>
        </a:ln>
        <a:scene3d>
          <a:camera prst="orthographicFront"/>
          <a:lightRig rig="threePt" dir="t">
            <a:rot lat="0" lon="0" rev="600000"/>
          </a:lightRig>
        </a:scene3d>
        <a:sp3d>
          <a:bevelT w="6350" h="120650"/>
          <a:bevelB w="38100"/>
        </a:sp3d>
      </xdr:spPr>
      <xdr:style>
        <a:lnRef idx="0">
          <a:scrgbClr r="0" g="0" b="0"/>
        </a:lnRef>
        <a:fillRef idx="0">
          <a:scrgbClr r="0" g="0" b="0"/>
        </a:fillRef>
        <a:effectRef idx="0">
          <a:scrgbClr r="0" g="0" b="0"/>
        </a:effectRef>
        <a:fontRef idx="minor">
          <a:schemeClr val="dk1"/>
        </a:fontRef>
      </xdr:style>
      <xdr:txBody>
        <a:bodyPr wrap="square" rtlCol="0" anchor="ctr"/>
        <a:lstStyle/>
        <a:p>
          <a:pPr algn="ctr"/>
          <a:r>
            <a:rPr lang="zh-CN" altLang="en-US" sz="1200" b="1"/>
            <a:t>第二步</a:t>
          </a:r>
          <a:endParaRPr lang="en-US" altLang="zh-CN" sz="1200" b="1"/>
        </a:p>
        <a:p>
          <a:pPr algn="ctr"/>
          <a:r>
            <a:rPr lang="zh-CN" altLang="en-US" sz="1200" b="1"/>
            <a:t>输入审计调整</a:t>
          </a:r>
          <a:endParaRPr lang="zh-CN" altLang="en-US" sz="1200" b="1"/>
        </a:p>
      </xdr:txBody>
    </xdr:sp>
    <xdr:clientData/>
  </xdr:twoCellAnchor>
  <xdr:twoCellAnchor>
    <xdr:from>
      <xdr:col>10</xdr:col>
      <xdr:colOff>105836</xdr:colOff>
      <xdr:row>3</xdr:row>
      <xdr:rowOff>148168</xdr:rowOff>
    </xdr:from>
    <xdr:to>
      <xdr:col>12</xdr:col>
      <xdr:colOff>107955</xdr:colOff>
      <xdr:row>6</xdr:row>
      <xdr:rowOff>0</xdr:rowOff>
    </xdr:to>
    <xdr:sp>
      <xdr:nvSpPr>
        <xdr:cNvPr id="4" name="TextBox 3"/>
        <xdr:cNvSpPr txBox="1"/>
      </xdr:nvSpPr>
      <xdr:spPr>
        <a:xfrm>
          <a:off x="5375910" y="1043305"/>
          <a:ext cx="1856740" cy="492125"/>
        </a:xfrm>
        <a:prstGeom prst="rect">
          <a:avLst/>
        </a:prstGeom>
        <a:solidFill>
          <a:schemeClr val="accent6">
            <a:lumMod val="40000"/>
            <a:lumOff val="60000"/>
          </a:schemeClr>
        </a:solidFill>
        <a:ln w="9525" cmpd="sng">
          <a:solidFill>
            <a:srgbClr val="0070C0"/>
          </a:solidFill>
        </a:ln>
        <a:scene3d>
          <a:camera prst="orthographicFront"/>
          <a:lightRig rig="threePt" dir="t">
            <a:rot lat="0" lon="0" rev="600000"/>
          </a:lightRig>
        </a:scene3d>
        <a:sp3d>
          <a:bevelT w="6350" h="120650"/>
          <a:bevelB w="38100"/>
        </a:sp3d>
      </xdr:spPr>
      <xdr:style>
        <a:lnRef idx="0">
          <a:scrgbClr r="0" g="0" b="0"/>
        </a:lnRef>
        <a:fillRef idx="0">
          <a:scrgbClr r="0" g="0" b="0"/>
        </a:fillRef>
        <a:effectRef idx="0">
          <a:scrgbClr r="0" g="0" b="0"/>
        </a:effectRef>
        <a:fontRef idx="minor">
          <a:schemeClr val="dk1"/>
        </a:fontRef>
      </xdr:style>
      <xdr:txBody>
        <a:bodyPr wrap="square" rtlCol="0" anchor="ctr"/>
        <a:lstStyle/>
        <a:p>
          <a:pPr algn="ctr"/>
          <a:r>
            <a:rPr lang="zh-CN" altLang="en-US" sz="1200" b="1"/>
            <a:t>第三步</a:t>
          </a:r>
          <a:endParaRPr lang="en-US" altLang="zh-CN" sz="1200" b="1"/>
        </a:p>
        <a:p>
          <a:pPr algn="ctr"/>
          <a:r>
            <a:rPr lang="zh-CN" altLang="en-US" sz="1200" b="1"/>
            <a:t>调查核实</a:t>
          </a:r>
          <a:endParaRPr lang="zh-CN" altLang="en-US" sz="1200" b="1"/>
        </a:p>
      </xdr:txBody>
    </xdr:sp>
    <xdr:clientData/>
  </xdr:twoCellAnchor>
  <xdr:twoCellAnchor>
    <xdr:from>
      <xdr:col>14</xdr:col>
      <xdr:colOff>127001</xdr:colOff>
      <xdr:row>3</xdr:row>
      <xdr:rowOff>126999</xdr:rowOff>
    </xdr:from>
    <xdr:to>
      <xdr:col>16</xdr:col>
      <xdr:colOff>129119</xdr:colOff>
      <xdr:row>6</xdr:row>
      <xdr:rowOff>0</xdr:rowOff>
    </xdr:to>
    <xdr:sp>
      <xdr:nvSpPr>
        <xdr:cNvPr id="6" name="TextBox 5"/>
        <xdr:cNvSpPr txBox="1"/>
      </xdr:nvSpPr>
      <xdr:spPr>
        <a:xfrm>
          <a:off x="7797800" y="1021715"/>
          <a:ext cx="1856105" cy="513715"/>
        </a:xfrm>
        <a:prstGeom prst="rect">
          <a:avLst/>
        </a:prstGeom>
        <a:solidFill>
          <a:schemeClr val="accent6">
            <a:lumMod val="40000"/>
            <a:lumOff val="60000"/>
          </a:schemeClr>
        </a:solidFill>
        <a:ln w="9525" cmpd="sng">
          <a:solidFill>
            <a:srgbClr val="0070C0"/>
          </a:solidFill>
        </a:ln>
        <a:scene3d>
          <a:camera prst="orthographicFront"/>
          <a:lightRig rig="threePt" dir="t">
            <a:rot lat="0" lon="0" rev="600000"/>
          </a:lightRig>
        </a:scene3d>
        <a:sp3d>
          <a:bevelT w="6350" h="120650"/>
          <a:bevelB w="38100"/>
        </a:sp3d>
      </xdr:spPr>
      <xdr:style>
        <a:lnRef idx="0">
          <a:scrgbClr r="0" g="0" b="0"/>
        </a:lnRef>
        <a:fillRef idx="0">
          <a:scrgbClr r="0" g="0" b="0"/>
        </a:fillRef>
        <a:effectRef idx="0">
          <a:scrgbClr r="0" g="0" b="0"/>
        </a:effectRef>
        <a:fontRef idx="minor">
          <a:schemeClr val="dk1"/>
        </a:fontRef>
      </xdr:style>
      <xdr:txBody>
        <a:bodyPr wrap="square" rtlCol="0" anchor="ctr"/>
        <a:lstStyle/>
        <a:p>
          <a:pPr algn="ctr"/>
          <a:r>
            <a:rPr lang="zh-CN" altLang="en-US" sz="1200" b="1"/>
            <a:t>第四步</a:t>
          </a:r>
          <a:endParaRPr lang="en-US" altLang="zh-CN" sz="1200" b="1"/>
        </a:p>
        <a:p>
          <a:pPr algn="ctr"/>
          <a:r>
            <a:rPr lang="zh-CN" altLang="en-US" sz="1200" b="1"/>
            <a:t>评定估算</a:t>
          </a:r>
          <a:endParaRPr lang="zh-CN" altLang="en-US" sz="1200" b="1"/>
        </a:p>
      </xdr:txBody>
    </xdr:sp>
    <xdr:clientData/>
  </xdr:twoCellAnchor>
  <xdr:twoCellAnchor>
    <xdr:from>
      <xdr:col>18</xdr:col>
      <xdr:colOff>63500</xdr:colOff>
      <xdr:row>3</xdr:row>
      <xdr:rowOff>126999</xdr:rowOff>
    </xdr:from>
    <xdr:to>
      <xdr:col>20</xdr:col>
      <xdr:colOff>65619</xdr:colOff>
      <xdr:row>6</xdr:row>
      <xdr:rowOff>0</xdr:rowOff>
    </xdr:to>
    <xdr:sp>
      <xdr:nvSpPr>
        <xdr:cNvPr id="7" name="TextBox 6"/>
        <xdr:cNvSpPr txBox="1"/>
      </xdr:nvSpPr>
      <xdr:spPr>
        <a:xfrm>
          <a:off x="10134600" y="1021715"/>
          <a:ext cx="1856105" cy="513715"/>
        </a:xfrm>
        <a:prstGeom prst="rect">
          <a:avLst/>
        </a:prstGeom>
        <a:solidFill>
          <a:schemeClr val="accent6">
            <a:lumMod val="40000"/>
            <a:lumOff val="60000"/>
          </a:schemeClr>
        </a:solidFill>
        <a:ln w="9525" cmpd="sng">
          <a:solidFill>
            <a:srgbClr val="0070C0"/>
          </a:solidFill>
        </a:ln>
        <a:scene3d>
          <a:camera prst="orthographicFront"/>
          <a:lightRig rig="threePt" dir="t">
            <a:rot lat="0" lon="0" rev="600000"/>
          </a:lightRig>
        </a:scene3d>
        <a:sp3d>
          <a:bevelT w="6350" h="120650"/>
          <a:bevelB w="38100"/>
        </a:sp3d>
      </xdr:spPr>
      <xdr:style>
        <a:lnRef idx="0">
          <a:scrgbClr r="0" g="0" b="0"/>
        </a:lnRef>
        <a:fillRef idx="0">
          <a:scrgbClr r="0" g="0" b="0"/>
        </a:fillRef>
        <a:effectRef idx="0">
          <a:scrgbClr r="0" g="0" b="0"/>
        </a:effectRef>
        <a:fontRef idx="minor">
          <a:schemeClr val="dk1"/>
        </a:fontRef>
      </xdr:style>
      <xdr:txBody>
        <a:bodyPr wrap="square" rtlCol="0" anchor="ctr"/>
        <a:lstStyle/>
        <a:p>
          <a:pPr algn="ctr"/>
          <a:r>
            <a:rPr lang="zh-CN" altLang="en-US" sz="1200" b="1"/>
            <a:t>第五步</a:t>
          </a:r>
          <a:endParaRPr lang="en-US" altLang="zh-CN" sz="1200" b="1"/>
        </a:p>
        <a:p>
          <a:pPr algn="ctr"/>
          <a:r>
            <a:rPr lang="zh-CN" altLang="en-US" sz="1200" b="1"/>
            <a:t>结果分析及输出</a:t>
          </a:r>
          <a:endParaRPr lang="zh-CN" altLang="en-US" sz="1200" b="1"/>
        </a:p>
      </xdr:txBody>
    </xdr:sp>
    <xdr:clientData/>
  </xdr:twoCellAnchor>
  <xdr:twoCellAnchor>
    <xdr:from>
      <xdr:col>3</xdr:col>
      <xdr:colOff>677333</xdr:colOff>
      <xdr:row>8</xdr:row>
      <xdr:rowOff>10583</xdr:rowOff>
    </xdr:from>
    <xdr:to>
      <xdr:col>3</xdr:col>
      <xdr:colOff>857250</xdr:colOff>
      <xdr:row>8</xdr:row>
      <xdr:rowOff>222250</xdr:rowOff>
    </xdr:to>
    <xdr:sp>
      <xdr:nvSpPr>
        <xdr:cNvPr id="8" name="下箭头 7"/>
        <xdr:cNvSpPr/>
      </xdr:nvSpPr>
      <xdr:spPr>
        <a:xfrm>
          <a:off x="1350010" y="2006600"/>
          <a:ext cx="180340" cy="21209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zh-CN" altLang="en-US" sz="1100"/>
            <a:t> </a:t>
          </a:r>
          <a:endParaRPr lang="zh-CN" altLang="en-US" sz="1100"/>
        </a:p>
      </xdr:txBody>
    </xdr:sp>
    <xdr:clientData/>
  </xdr:twoCellAnchor>
  <xdr:twoCellAnchor>
    <xdr:from>
      <xdr:col>7</xdr:col>
      <xdr:colOff>681566</xdr:colOff>
      <xdr:row>8</xdr:row>
      <xdr:rowOff>25399</xdr:rowOff>
    </xdr:from>
    <xdr:to>
      <xdr:col>7</xdr:col>
      <xdr:colOff>861483</xdr:colOff>
      <xdr:row>8</xdr:row>
      <xdr:rowOff>228600</xdr:rowOff>
    </xdr:to>
    <xdr:sp>
      <xdr:nvSpPr>
        <xdr:cNvPr id="9" name="下箭头 8"/>
        <xdr:cNvSpPr/>
      </xdr:nvSpPr>
      <xdr:spPr>
        <a:xfrm>
          <a:off x="3754755" y="2021205"/>
          <a:ext cx="179705" cy="20383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zh-CN" altLang="en-US" sz="1100"/>
            <a:t> </a:t>
          </a:r>
          <a:endParaRPr lang="zh-CN" altLang="en-US" sz="1100"/>
        </a:p>
      </xdr:txBody>
    </xdr:sp>
    <xdr:clientData/>
  </xdr:twoCellAnchor>
  <xdr:twoCellAnchor>
    <xdr:from>
      <xdr:col>11</xdr:col>
      <xdr:colOff>677333</xdr:colOff>
      <xdr:row>8</xdr:row>
      <xdr:rowOff>10583</xdr:rowOff>
    </xdr:from>
    <xdr:to>
      <xdr:col>11</xdr:col>
      <xdr:colOff>857250</xdr:colOff>
      <xdr:row>8</xdr:row>
      <xdr:rowOff>222250</xdr:rowOff>
    </xdr:to>
    <xdr:sp>
      <xdr:nvSpPr>
        <xdr:cNvPr id="10" name="下箭头 9"/>
        <xdr:cNvSpPr/>
      </xdr:nvSpPr>
      <xdr:spPr>
        <a:xfrm>
          <a:off x="6150610" y="2006600"/>
          <a:ext cx="180340" cy="21209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zh-CN" altLang="en-US" sz="1100"/>
            <a:t> </a:t>
          </a:r>
          <a:endParaRPr lang="zh-CN" altLang="en-US" sz="1100"/>
        </a:p>
      </xdr:txBody>
    </xdr:sp>
    <xdr:clientData/>
  </xdr:twoCellAnchor>
  <xdr:twoCellAnchor>
    <xdr:from>
      <xdr:col>15</xdr:col>
      <xdr:colOff>677333</xdr:colOff>
      <xdr:row>8</xdr:row>
      <xdr:rowOff>10583</xdr:rowOff>
    </xdr:from>
    <xdr:to>
      <xdr:col>15</xdr:col>
      <xdr:colOff>857250</xdr:colOff>
      <xdr:row>8</xdr:row>
      <xdr:rowOff>222250</xdr:rowOff>
    </xdr:to>
    <xdr:sp>
      <xdr:nvSpPr>
        <xdr:cNvPr id="11" name="下箭头 10"/>
        <xdr:cNvSpPr/>
      </xdr:nvSpPr>
      <xdr:spPr>
        <a:xfrm>
          <a:off x="8550910" y="2006600"/>
          <a:ext cx="180340" cy="21209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zh-CN" altLang="en-US" sz="1100"/>
            <a:t> </a:t>
          </a:r>
          <a:endParaRPr lang="zh-CN" altLang="en-US" sz="1100"/>
        </a:p>
      </xdr:txBody>
    </xdr:sp>
    <xdr:clientData/>
  </xdr:twoCellAnchor>
  <xdr:twoCellAnchor>
    <xdr:from>
      <xdr:col>11</xdr:col>
      <xdr:colOff>677333</xdr:colOff>
      <xdr:row>10</xdr:row>
      <xdr:rowOff>10583</xdr:rowOff>
    </xdr:from>
    <xdr:to>
      <xdr:col>11</xdr:col>
      <xdr:colOff>857250</xdr:colOff>
      <xdr:row>10</xdr:row>
      <xdr:rowOff>222250</xdr:rowOff>
    </xdr:to>
    <xdr:sp>
      <xdr:nvSpPr>
        <xdr:cNvPr id="12" name="下箭头 11"/>
        <xdr:cNvSpPr/>
      </xdr:nvSpPr>
      <xdr:spPr>
        <a:xfrm>
          <a:off x="6150610" y="2467610"/>
          <a:ext cx="180340" cy="21209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zh-CN" altLang="en-US" sz="1100"/>
            <a:t> </a:t>
          </a:r>
          <a:endParaRPr lang="zh-CN" altLang="en-US" sz="1100"/>
        </a:p>
      </xdr:txBody>
    </xdr:sp>
    <xdr:clientData/>
  </xdr:twoCellAnchor>
  <xdr:twoCellAnchor>
    <xdr:from>
      <xdr:col>11</xdr:col>
      <xdr:colOff>677333</xdr:colOff>
      <xdr:row>12</xdr:row>
      <xdr:rowOff>10583</xdr:rowOff>
    </xdr:from>
    <xdr:to>
      <xdr:col>11</xdr:col>
      <xdr:colOff>857250</xdr:colOff>
      <xdr:row>12</xdr:row>
      <xdr:rowOff>222250</xdr:rowOff>
    </xdr:to>
    <xdr:sp>
      <xdr:nvSpPr>
        <xdr:cNvPr id="13" name="下箭头 12"/>
        <xdr:cNvSpPr/>
      </xdr:nvSpPr>
      <xdr:spPr>
        <a:xfrm>
          <a:off x="6150610" y="2928620"/>
          <a:ext cx="180340" cy="21209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zh-CN" altLang="en-US" sz="1100"/>
            <a:t> </a:t>
          </a:r>
          <a:endParaRPr lang="zh-CN" altLang="en-US" sz="1100"/>
        </a:p>
      </xdr:txBody>
    </xdr:sp>
    <xdr:clientData/>
  </xdr:twoCellAnchor>
  <xdr:twoCellAnchor>
    <xdr:from>
      <xdr:col>15</xdr:col>
      <xdr:colOff>677333</xdr:colOff>
      <xdr:row>10</xdr:row>
      <xdr:rowOff>10583</xdr:rowOff>
    </xdr:from>
    <xdr:to>
      <xdr:col>15</xdr:col>
      <xdr:colOff>857250</xdr:colOff>
      <xdr:row>10</xdr:row>
      <xdr:rowOff>222250</xdr:rowOff>
    </xdr:to>
    <xdr:sp>
      <xdr:nvSpPr>
        <xdr:cNvPr id="14" name="下箭头 13"/>
        <xdr:cNvSpPr/>
      </xdr:nvSpPr>
      <xdr:spPr>
        <a:xfrm>
          <a:off x="8550910" y="2467610"/>
          <a:ext cx="180340" cy="21209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zh-CN" altLang="en-US" sz="1100"/>
            <a:t> </a:t>
          </a:r>
          <a:endParaRPr lang="zh-CN" altLang="en-US" sz="1100"/>
        </a:p>
      </xdr:txBody>
    </xdr:sp>
    <xdr:clientData/>
  </xdr:twoCellAnchor>
  <xdr:twoCellAnchor>
    <xdr:from>
      <xdr:col>15</xdr:col>
      <xdr:colOff>677333</xdr:colOff>
      <xdr:row>12</xdr:row>
      <xdr:rowOff>10583</xdr:rowOff>
    </xdr:from>
    <xdr:to>
      <xdr:col>15</xdr:col>
      <xdr:colOff>857250</xdr:colOff>
      <xdr:row>12</xdr:row>
      <xdr:rowOff>222250</xdr:rowOff>
    </xdr:to>
    <xdr:sp>
      <xdr:nvSpPr>
        <xdr:cNvPr id="15" name="下箭头 14"/>
        <xdr:cNvSpPr/>
      </xdr:nvSpPr>
      <xdr:spPr>
        <a:xfrm>
          <a:off x="8550910" y="2928620"/>
          <a:ext cx="180340" cy="21209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zh-CN" altLang="en-US" sz="1100"/>
            <a:t> </a:t>
          </a:r>
          <a:endParaRPr lang="zh-CN" altLang="en-US" sz="1100"/>
        </a:p>
      </xdr:txBody>
    </xdr:sp>
    <xdr:clientData/>
  </xdr:twoCellAnchor>
  <xdr:twoCellAnchor>
    <xdr:from>
      <xdr:col>19</xdr:col>
      <xdr:colOff>677333</xdr:colOff>
      <xdr:row>8</xdr:row>
      <xdr:rowOff>10583</xdr:rowOff>
    </xdr:from>
    <xdr:to>
      <xdr:col>19</xdr:col>
      <xdr:colOff>857250</xdr:colOff>
      <xdr:row>8</xdr:row>
      <xdr:rowOff>222250</xdr:rowOff>
    </xdr:to>
    <xdr:sp>
      <xdr:nvSpPr>
        <xdr:cNvPr id="16" name="下箭头 15"/>
        <xdr:cNvSpPr/>
      </xdr:nvSpPr>
      <xdr:spPr>
        <a:xfrm>
          <a:off x="10951210" y="2006600"/>
          <a:ext cx="180340" cy="21209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zh-CN" altLang="en-US" sz="1100"/>
            <a:t> </a:t>
          </a:r>
          <a:endParaRPr lang="zh-CN" altLang="en-US" sz="1100"/>
        </a:p>
      </xdr:txBody>
    </xdr:sp>
    <xdr:clientData/>
  </xdr:twoCellAnchor>
  <xdr:twoCellAnchor>
    <xdr:from>
      <xdr:col>19</xdr:col>
      <xdr:colOff>677333</xdr:colOff>
      <xdr:row>10</xdr:row>
      <xdr:rowOff>10583</xdr:rowOff>
    </xdr:from>
    <xdr:to>
      <xdr:col>19</xdr:col>
      <xdr:colOff>857250</xdr:colOff>
      <xdr:row>10</xdr:row>
      <xdr:rowOff>222250</xdr:rowOff>
    </xdr:to>
    <xdr:sp>
      <xdr:nvSpPr>
        <xdr:cNvPr id="17" name="下箭头 16"/>
        <xdr:cNvSpPr/>
      </xdr:nvSpPr>
      <xdr:spPr>
        <a:xfrm>
          <a:off x="10951210" y="2467610"/>
          <a:ext cx="180340" cy="21209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zh-CN" altLang="en-US" sz="1100"/>
            <a:t> </a:t>
          </a:r>
          <a:endParaRPr lang="zh-CN" altLang="en-US" sz="1100"/>
        </a:p>
      </xdr:txBody>
    </xdr:sp>
    <xdr:clientData/>
  </xdr:twoCellAnchor>
  <xdr:twoCellAnchor>
    <xdr:from>
      <xdr:col>3</xdr:col>
      <xdr:colOff>677333</xdr:colOff>
      <xdr:row>10</xdr:row>
      <xdr:rowOff>10583</xdr:rowOff>
    </xdr:from>
    <xdr:to>
      <xdr:col>3</xdr:col>
      <xdr:colOff>857250</xdr:colOff>
      <xdr:row>10</xdr:row>
      <xdr:rowOff>222250</xdr:rowOff>
    </xdr:to>
    <xdr:sp>
      <xdr:nvSpPr>
        <xdr:cNvPr id="18" name="下箭头 17"/>
        <xdr:cNvSpPr/>
      </xdr:nvSpPr>
      <xdr:spPr>
        <a:xfrm>
          <a:off x="1350010" y="2467610"/>
          <a:ext cx="180340" cy="21209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zh-CN" altLang="en-US" sz="1100"/>
            <a:t> </a:t>
          </a:r>
          <a:endParaRPr lang="zh-CN" altLang="en-US" sz="1100"/>
        </a:p>
      </xdr:txBody>
    </xdr:sp>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xdr:from>
      <xdr:col>3</xdr:col>
      <xdr:colOff>933450</xdr:colOff>
      <xdr:row>8</xdr:row>
      <xdr:rowOff>133350</xdr:rowOff>
    </xdr:from>
    <xdr:to>
      <xdr:col>4</xdr:col>
      <xdr:colOff>28575</xdr:colOff>
      <xdr:row>8</xdr:row>
      <xdr:rowOff>133350</xdr:rowOff>
    </xdr:to>
    <xdr:sp>
      <xdr:nvSpPr>
        <xdr:cNvPr id="2" name="Line 1"/>
        <xdr:cNvSpPr>
          <a:spLocks noChangeShapeType="1"/>
        </xdr:cNvSpPr>
      </xdr:nvSpPr>
      <xdr:spPr>
        <a:xfrm>
          <a:off x="3270250" y="1783080"/>
          <a:ext cx="479425"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3</xdr:col>
      <xdr:colOff>1104900</xdr:colOff>
      <xdr:row>8</xdr:row>
      <xdr:rowOff>133350</xdr:rowOff>
    </xdr:from>
    <xdr:to>
      <xdr:col>3</xdr:col>
      <xdr:colOff>1104900</xdr:colOff>
      <xdr:row>11</xdr:row>
      <xdr:rowOff>133350</xdr:rowOff>
    </xdr:to>
    <xdr:sp>
      <xdr:nvSpPr>
        <xdr:cNvPr id="3" name="Line 2"/>
        <xdr:cNvSpPr>
          <a:spLocks noChangeShapeType="1"/>
        </xdr:cNvSpPr>
      </xdr:nvSpPr>
      <xdr:spPr>
        <a:xfrm flipH="1">
          <a:off x="3441700" y="1783080"/>
          <a:ext cx="0" cy="50292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3</xdr:col>
      <xdr:colOff>1377950</xdr:colOff>
      <xdr:row>9</xdr:row>
      <xdr:rowOff>104775</xdr:rowOff>
    </xdr:from>
    <xdr:to>
      <xdr:col>3</xdr:col>
      <xdr:colOff>1377950</xdr:colOff>
      <xdr:row>9</xdr:row>
      <xdr:rowOff>104775</xdr:rowOff>
    </xdr:to>
    <xdr:sp>
      <xdr:nvSpPr>
        <xdr:cNvPr id="4" name="Line 3"/>
        <xdr:cNvSpPr>
          <a:spLocks noChangeShapeType="1"/>
        </xdr:cNvSpPr>
      </xdr:nvSpPr>
      <xdr:spPr>
        <a:xfrm flipV="1">
          <a:off x="3714750" y="1922145"/>
          <a:ext cx="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3</xdr:col>
      <xdr:colOff>571500</xdr:colOff>
      <xdr:row>5</xdr:row>
      <xdr:rowOff>114300</xdr:rowOff>
    </xdr:from>
    <xdr:to>
      <xdr:col>4</xdr:col>
      <xdr:colOff>19050</xdr:colOff>
      <xdr:row>5</xdr:row>
      <xdr:rowOff>114300</xdr:rowOff>
    </xdr:to>
    <xdr:sp>
      <xdr:nvSpPr>
        <xdr:cNvPr id="5" name="Line 4"/>
        <xdr:cNvSpPr>
          <a:spLocks noChangeShapeType="1"/>
        </xdr:cNvSpPr>
      </xdr:nvSpPr>
      <xdr:spPr>
        <a:xfrm>
          <a:off x="2908300" y="1261110"/>
          <a:ext cx="83185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3</xdr:col>
      <xdr:colOff>828675</xdr:colOff>
      <xdr:row>5</xdr:row>
      <xdr:rowOff>114300</xdr:rowOff>
    </xdr:from>
    <xdr:to>
      <xdr:col>3</xdr:col>
      <xdr:colOff>828675</xdr:colOff>
      <xdr:row>7</xdr:row>
      <xdr:rowOff>95250</xdr:rowOff>
    </xdr:to>
    <xdr:sp>
      <xdr:nvSpPr>
        <xdr:cNvPr id="6" name="Line 6"/>
        <xdr:cNvSpPr>
          <a:spLocks noChangeShapeType="1"/>
        </xdr:cNvSpPr>
      </xdr:nvSpPr>
      <xdr:spPr>
        <a:xfrm>
          <a:off x="3165475" y="1261110"/>
          <a:ext cx="0" cy="31623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3</xdr:col>
      <xdr:colOff>819150</xdr:colOff>
      <xdr:row>6</xdr:row>
      <xdr:rowOff>85725</xdr:rowOff>
    </xdr:from>
    <xdr:to>
      <xdr:col>4</xdr:col>
      <xdr:colOff>9525</xdr:colOff>
      <xdr:row>6</xdr:row>
      <xdr:rowOff>85725</xdr:rowOff>
    </xdr:to>
    <xdr:sp>
      <xdr:nvSpPr>
        <xdr:cNvPr id="7" name="Line 7"/>
        <xdr:cNvSpPr>
          <a:spLocks noChangeShapeType="1"/>
        </xdr:cNvSpPr>
      </xdr:nvSpPr>
      <xdr:spPr>
        <a:xfrm>
          <a:off x="3155950" y="1400175"/>
          <a:ext cx="574675"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3</xdr:col>
      <xdr:colOff>819150</xdr:colOff>
      <xdr:row>7</xdr:row>
      <xdr:rowOff>85725</xdr:rowOff>
    </xdr:from>
    <xdr:to>
      <xdr:col>3</xdr:col>
      <xdr:colOff>1377950</xdr:colOff>
      <xdr:row>7</xdr:row>
      <xdr:rowOff>85725</xdr:rowOff>
    </xdr:to>
    <xdr:sp>
      <xdr:nvSpPr>
        <xdr:cNvPr id="8" name="Line 8"/>
        <xdr:cNvSpPr>
          <a:spLocks noChangeShapeType="1"/>
        </xdr:cNvSpPr>
      </xdr:nvSpPr>
      <xdr:spPr>
        <a:xfrm>
          <a:off x="3155950" y="1567815"/>
          <a:ext cx="55880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3</xdr:col>
      <xdr:colOff>1247775</xdr:colOff>
      <xdr:row>20</xdr:row>
      <xdr:rowOff>133350</xdr:rowOff>
    </xdr:from>
    <xdr:to>
      <xdr:col>3</xdr:col>
      <xdr:colOff>1257301</xdr:colOff>
      <xdr:row>32</xdr:row>
      <xdr:rowOff>133350</xdr:rowOff>
    </xdr:to>
    <xdr:sp>
      <xdr:nvSpPr>
        <xdr:cNvPr id="9" name="Line 10"/>
        <xdr:cNvSpPr>
          <a:spLocks noChangeShapeType="1"/>
        </xdr:cNvSpPr>
      </xdr:nvSpPr>
      <xdr:spPr>
        <a:xfrm flipH="1">
          <a:off x="3584575" y="3794760"/>
          <a:ext cx="9525" cy="201168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3</xdr:col>
      <xdr:colOff>1257300</xdr:colOff>
      <xdr:row>26</xdr:row>
      <xdr:rowOff>114300</xdr:rowOff>
    </xdr:from>
    <xdr:to>
      <xdr:col>4</xdr:col>
      <xdr:colOff>0</xdr:colOff>
      <xdr:row>26</xdr:row>
      <xdr:rowOff>114300</xdr:rowOff>
    </xdr:to>
    <xdr:sp>
      <xdr:nvSpPr>
        <xdr:cNvPr id="10" name="Line 15"/>
        <xdr:cNvSpPr>
          <a:spLocks noChangeShapeType="1"/>
        </xdr:cNvSpPr>
      </xdr:nvSpPr>
      <xdr:spPr>
        <a:xfrm>
          <a:off x="3594100" y="4781550"/>
          <a:ext cx="12700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3</xdr:col>
      <xdr:colOff>1266825</xdr:colOff>
      <xdr:row>21</xdr:row>
      <xdr:rowOff>95250</xdr:rowOff>
    </xdr:from>
    <xdr:to>
      <xdr:col>4</xdr:col>
      <xdr:colOff>19050</xdr:colOff>
      <xdr:row>21</xdr:row>
      <xdr:rowOff>95250</xdr:rowOff>
    </xdr:to>
    <xdr:sp>
      <xdr:nvSpPr>
        <xdr:cNvPr id="11" name="Line 16"/>
        <xdr:cNvSpPr>
          <a:spLocks noChangeShapeType="1"/>
        </xdr:cNvSpPr>
      </xdr:nvSpPr>
      <xdr:spPr>
        <a:xfrm>
          <a:off x="3603625" y="3924300"/>
          <a:ext cx="136525"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3</xdr:col>
      <xdr:colOff>323850</xdr:colOff>
      <xdr:row>20</xdr:row>
      <xdr:rowOff>114300</xdr:rowOff>
    </xdr:from>
    <xdr:to>
      <xdr:col>3</xdr:col>
      <xdr:colOff>1371600</xdr:colOff>
      <xdr:row>20</xdr:row>
      <xdr:rowOff>114300</xdr:rowOff>
    </xdr:to>
    <xdr:sp>
      <xdr:nvSpPr>
        <xdr:cNvPr id="12" name="Line 17"/>
        <xdr:cNvSpPr>
          <a:spLocks noChangeShapeType="1"/>
        </xdr:cNvSpPr>
      </xdr:nvSpPr>
      <xdr:spPr>
        <a:xfrm>
          <a:off x="2660650" y="3775710"/>
          <a:ext cx="104775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3</xdr:col>
      <xdr:colOff>1257300</xdr:colOff>
      <xdr:row>26</xdr:row>
      <xdr:rowOff>114300</xdr:rowOff>
    </xdr:from>
    <xdr:to>
      <xdr:col>4</xdr:col>
      <xdr:colOff>9525</xdr:colOff>
      <xdr:row>26</xdr:row>
      <xdr:rowOff>114300</xdr:rowOff>
    </xdr:to>
    <xdr:sp>
      <xdr:nvSpPr>
        <xdr:cNvPr id="13" name="Line 18"/>
        <xdr:cNvSpPr>
          <a:spLocks noChangeShapeType="1"/>
        </xdr:cNvSpPr>
      </xdr:nvSpPr>
      <xdr:spPr>
        <a:xfrm>
          <a:off x="3594100" y="4781550"/>
          <a:ext cx="136525"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3</xdr:col>
      <xdr:colOff>1257300</xdr:colOff>
      <xdr:row>27</xdr:row>
      <xdr:rowOff>152400</xdr:rowOff>
    </xdr:from>
    <xdr:to>
      <xdr:col>4</xdr:col>
      <xdr:colOff>19050</xdr:colOff>
      <xdr:row>27</xdr:row>
      <xdr:rowOff>152400</xdr:rowOff>
    </xdr:to>
    <xdr:sp>
      <xdr:nvSpPr>
        <xdr:cNvPr id="14" name="Line 19"/>
        <xdr:cNvSpPr>
          <a:spLocks noChangeShapeType="1"/>
        </xdr:cNvSpPr>
      </xdr:nvSpPr>
      <xdr:spPr>
        <a:xfrm>
          <a:off x="3594100" y="4987290"/>
          <a:ext cx="14605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2</xdr:col>
      <xdr:colOff>542925</xdr:colOff>
      <xdr:row>34</xdr:row>
      <xdr:rowOff>123825</xdr:rowOff>
    </xdr:from>
    <xdr:to>
      <xdr:col>3</xdr:col>
      <xdr:colOff>19050</xdr:colOff>
      <xdr:row>34</xdr:row>
      <xdr:rowOff>123825</xdr:rowOff>
    </xdr:to>
    <xdr:sp>
      <xdr:nvSpPr>
        <xdr:cNvPr id="15" name="Line 23"/>
        <xdr:cNvSpPr>
          <a:spLocks noChangeShapeType="1"/>
        </xdr:cNvSpPr>
      </xdr:nvSpPr>
      <xdr:spPr>
        <a:xfrm>
          <a:off x="1685925" y="6132195"/>
          <a:ext cx="669925"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2</xdr:col>
      <xdr:colOff>847725</xdr:colOff>
      <xdr:row>34</xdr:row>
      <xdr:rowOff>123825</xdr:rowOff>
    </xdr:from>
    <xdr:to>
      <xdr:col>2</xdr:col>
      <xdr:colOff>847725</xdr:colOff>
      <xdr:row>40</xdr:row>
      <xdr:rowOff>95250</xdr:rowOff>
    </xdr:to>
    <xdr:sp>
      <xdr:nvSpPr>
        <xdr:cNvPr id="16" name="Line 24"/>
        <xdr:cNvSpPr>
          <a:spLocks noChangeShapeType="1"/>
        </xdr:cNvSpPr>
      </xdr:nvSpPr>
      <xdr:spPr>
        <a:xfrm>
          <a:off x="1990725" y="6132195"/>
          <a:ext cx="0" cy="1003935"/>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3</xdr:col>
      <xdr:colOff>514350</xdr:colOff>
      <xdr:row>46</xdr:row>
      <xdr:rowOff>123825</xdr:rowOff>
    </xdr:from>
    <xdr:to>
      <xdr:col>4</xdr:col>
      <xdr:colOff>28575</xdr:colOff>
      <xdr:row>46</xdr:row>
      <xdr:rowOff>123825</xdr:rowOff>
    </xdr:to>
    <xdr:sp>
      <xdr:nvSpPr>
        <xdr:cNvPr id="17" name="Line 27"/>
        <xdr:cNvSpPr>
          <a:spLocks noChangeShapeType="1"/>
        </xdr:cNvSpPr>
      </xdr:nvSpPr>
      <xdr:spPr>
        <a:xfrm>
          <a:off x="2851150" y="8250555"/>
          <a:ext cx="898525"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2</xdr:col>
      <xdr:colOff>866775</xdr:colOff>
      <xdr:row>46</xdr:row>
      <xdr:rowOff>114300</xdr:rowOff>
    </xdr:from>
    <xdr:to>
      <xdr:col>2</xdr:col>
      <xdr:colOff>876300</xdr:colOff>
      <xdr:row>60</xdr:row>
      <xdr:rowOff>95250</xdr:rowOff>
    </xdr:to>
    <xdr:sp>
      <xdr:nvSpPr>
        <xdr:cNvPr id="18" name="Line 28"/>
        <xdr:cNvSpPr>
          <a:spLocks noChangeShapeType="1"/>
        </xdr:cNvSpPr>
      </xdr:nvSpPr>
      <xdr:spPr>
        <a:xfrm>
          <a:off x="2009775" y="8241030"/>
          <a:ext cx="9525" cy="232791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2</xdr:col>
      <xdr:colOff>866775</xdr:colOff>
      <xdr:row>55</xdr:row>
      <xdr:rowOff>95250</xdr:rowOff>
    </xdr:from>
    <xdr:to>
      <xdr:col>2</xdr:col>
      <xdr:colOff>1123950</xdr:colOff>
      <xdr:row>55</xdr:row>
      <xdr:rowOff>95250</xdr:rowOff>
    </xdr:to>
    <xdr:sp>
      <xdr:nvSpPr>
        <xdr:cNvPr id="19" name="Line 29"/>
        <xdr:cNvSpPr>
          <a:spLocks noChangeShapeType="1"/>
        </xdr:cNvSpPr>
      </xdr:nvSpPr>
      <xdr:spPr>
        <a:xfrm>
          <a:off x="2009775" y="9730740"/>
          <a:ext cx="257175"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2</xdr:col>
      <xdr:colOff>866775</xdr:colOff>
      <xdr:row>57</xdr:row>
      <xdr:rowOff>104775</xdr:rowOff>
    </xdr:from>
    <xdr:to>
      <xdr:col>2</xdr:col>
      <xdr:colOff>1190625</xdr:colOff>
      <xdr:row>57</xdr:row>
      <xdr:rowOff>104775</xdr:rowOff>
    </xdr:to>
    <xdr:sp>
      <xdr:nvSpPr>
        <xdr:cNvPr id="20" name="Line 35"/>
        <xdr:cNvSpPr>
          <a:spLocks noChangeShapeType="1"/>
        </xdr:cNvSpPr>
      </xdr:nvSpPr>
      <xdr:spPr>
        <a:xfrm>
          <a:off x="2009775" y="10075545"/>
          <a:ext cx="32385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3</xdr:col>
      <xdr:colOff>552450</xdr:colOff>
      <xdr:row>55</xdr:row>
      <xdr:rowOff>114300</xdr:rowOff>
    </xdr:from>
    <xdr:to>
      <xdr:col>4</xdr:col>
      <xdr:colOff>38100</xdr:colOff>
      <xdr:row>55</xdr:row>
      <xdr:rowOff>114300</xdr:rowOff>
    </xdr:to>
    <xdr:sp>
      <xdr:nvSpPr>
        <xdr:cNvPr id="21" name="Line 36"/>
        <xdr:cNvSpPr>
          <a:spLocks noChangeShapeType="1"/>
        </xdr:cNvSpPr>
      </xdr:nvSpPr>
      <xdr:spPr>
        <a:xfrm>
          <a:off x="2889250" y="9749790"/>
          <a:ext cx="86995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3</xdr:col>
      <xdr:colOff>1133475</xdr:colOff>
      <xdr:row>56</xdr:row>
      <xdr:rowOff>85725</xdr:rowOff>
    </xdr:from>
    <xdr:to>
      <xdr:col>4</xdr:col>
      <xdr:colOff>19050</xdr:colOff>
      <xdr:row>56</xdr:row>
      <xdr:rowOff>85725</xdr:rowOff>
    </xdr:to>
    <xdr:sp>
      <xdr:nvSpPr>
        <xdr:cNvPr id="22" name="Line 37"/>
        <xdr:cNvSpPr>
          <a:spLocks noChangeShapeType="1"/>
        </xdr:cNvSpPr>
      </xdr:nvSpPr>
      <xdr:spPr>
        <a:xfrm>
          <a:off x="3470275" y="9888855"/>
          <a:ext cx="269875"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2</xdr:col>
      <xdr:colOff>876300</xdr:colOff>
      <xdr:row>58</xdr:row>
      <xdr:rowOff>85725</xdr:rowOff>
    </xdr:from>
    <xdr:to>
      <xdr:col>3</xdr:col>
      <xdr:colOff>0</xdr:colOff>
      <xdr:row>58</xdr:row>
      <xdr:rowOff>85725</xdr:rowOff>
    </xdr:to>
    <xdr:sp>
      <xdr:nvSpPr>
        <xdr:cNvPr id="23" name="Line 39"/>
        <xdr:cNvSpPr>
          <a:spLocks noChangeShapeType="1"/>
        </xdr:cNvSpPr>
      </xdr:nvSpPr>
      <xdr:spPr>
        <a:xfrm>
          <a:off x="2019300" y="10224135"/>
          <a:ext cx="31750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2</xdr:col>
      <xdr:colOff>885825</xdr:colOff>
      <xdr:row>59</xdr:row>
      <xdr:rowOff>85725</xdr:rowOff>
    </xdr:from>
    <xdr:to>
      <xdr:col>3</xdr:col>
      <xdr:colOff>9525</xdr:colOff>
      <xdr:row>59</xdr:row>
      <xdr:rowOff>85725</xdr:rowOff>
    </xdr:to>
    <xdr:sp>
      <xdr:nvSpPr>
        <xdr:cNvPr id="24" name="Line 40"/>
        <xdr:cNvSpPr>
          <a:spLocks noChangeShapeType="1"/>
        </xdr:cNvSpPr>
      </xdr:nvSpPr>
      <xdr:spPr>
        <a:xfrm>
          <a:off x="2028825" y="10391775"/>
          <a:ext cx="31750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2</xdr:col>
      <xdr:colOff>514350</xdr:colOff>
      <xdr:row>5</xdr:row>
      <xdr:rowOff>104775</xdr:rowOff>
    </xdr:from>
    <xdr:to>
      <xdr:col>2</xdr:col>
      <xdr:colOff>1104900</xdr:colOff>
      <xdr:row>5</xdr:row>
      <xdr:rowOff>104775</xdr:rowOff>
    </xdr:to>
    <xdr:sp>
      <xdr:nvSpPr>
        <xdr:cNvPr id="25" name="Line 42"/>
        <xdr:cNvSpPr>
          <a:spLocks noChangeShapeType="1"/>
        </xdr:cNvSpPr>
      </xdr:nvSpPr>
      <xdr:spPr>
        <a:xfrm>
          <a:off x="1657350" y="1251585"/>
          <a:ext cx="59055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2</xdr:col>
      <xdr:colOff>857250</xdr:colOff>
      <xdr:row>5</xdr:row>
      <xdr:rowOff>123825</xdr:rowOff>
    </xdr:from>
    <xdr:to>
      <xdr:col>2</xdr:col>
      <xdr:colOff>866775</xdr:colOff>
      <xdr:row>30</xdr:row>
      <xdr:rowOff>104775</xdr:rowOff>
    </xdr:to>
    <xdr:sp>
      <xdr:nvSpPr>
        <xdr:cNvPr id="26" name="Line 43"/>
        <xdr:cNvSpPr>
          <a:spLocks noChangeShapeType="1"/>
        </xdr:cNvSpPr>
      </xdr:nvSpPr>
      <xdr:spPr>
        <a:xfrm>
          <a:off x="2000250" y="1270635"/>
          <a:ext cx="9525" cy="417195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3</xdr:col>
      <xdr:colOff>1114425</xdr:colOff>
      <xdr:row>11</xdr:row>
      <xdr:rowOff>123825</xdr:rowOff>
    </xdr:from>
    <xdr:to>
      <xdr:col>3</xdr:col>
      <xdr:colOff>1371600</xdr:colOff>
      <xdr:row>11</xdr:row>
      <xdr:rowOff>123825</xdr:rowOff>
    </xdr:to>
    <xdr:sp>
      <xdr:nvSpPr>
        <xdr:cNvPr id="27" name="Line 46"/>
        <xdr:cNvSpPr>
          <a:spLocks noChangeShapeType="1"/>
        </xdr:cNvSpPr>
      </xdr:nvSpPr>
      <xdr:spPr>
        <a:xfrm>
          <a:off x="3451225" y="2276475"/>
          <a:ext cx="257175"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3</xdr:col>
      <xdr:colOff>1114425</xdr:colOff>
      <xdr:row>9</xdr:row>
      <xdr:rowOff>114300</xdr:rowOff>
    </xdr:from>
    <xdr:to>
      <xdr:col>3</xdr:col>
      <xdr:colOff>1371600</xdr:colOff>
      <xdr:row>9</xdr:row>
      <xdr:rowOff>114300</xdr:rowOff>
    </xdr:to>
    <xdr:sp>
      <xdr:nvSpPr>
        <xdr:cNvPr id="28" name="Line 47"/>
        <xdr:cNvSpPr>
          <a:spLocks noChangeShapeType="1"/>
        </xdr:cNvSpPr>
      </xdr:nvSpPr>
      <xdr:spPr>
        <a:xfrm>
          <a:off x="3451225" y="1931670"/>
          <a:ext cx="257175"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2</xdr:col>
      <xdr:colOff>866775</xdr:colOff>
      <xdr:row>13</xdr:row>
      <xdr:rowOff>85725</xdr:rowOff>
    </xdr:from>
    <xdr:to>
      <xdr:col>3</xdr:col>
      <xdr:colOff>0</xdr:colOff>
      <xdr:row>13</xdr:row>
      <xdr:rowOff>85725</xdr:rowOff>
    </xdr:to>
    <xdr:sp>
      <xdr:nvSpPr>
        <xdr:cNvPr id="29" name="Line 48"/>
        <xdr:cNvSpPr>
          <a:spLocks noChangeShapeType="1"/>
        </xdr:cNvSpPr>
      </xdr:nvSpPr>
      <xdr:spPr>
        <a:xfrm>
          <a:off x="2009775" y="2573655"/>
          <a:ext cx="327025"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2</xdr:col>
      <xdr:colOff>885825</xdr:colOff>
      <xdr:row>20</xdr:row>
      <xdr:rowOff>123825</xdr:rowOff>
    </xdr:from>
    <xdr:to>
      <xdr:col>3</xdr:col>
      <xdr:colOff>9525</xdr:colOff>
      <xdr:row>20</xdr:row>
      <xdr:rowOff>123825</xdr:rowOff>
    </xdr:to>
    <xdr:sp>
      <xdr:nvSpPr>
        <xdr:cNvPr id="30" name="Line 54"/>
        <xdr:cNvSpPr>
          <a:spLocks noChangeShapeType="1"/>
        </xdr:cNvSpPr>
      </xdr:nvSpPr>
      <xdr:spPr>
        <a:xfrm>
          <a:off x="2028825" y="3785235"/>
          <a:ext cx="31750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2</xdr:col>
      <xdr:colOff>857250</xdr:colOff>
      <xdr:row>30</xdr:row>
      <xdr:rowOff>114300</xdr:rowOff>
    </xdr:from>
    <xdr:to>
      <xdr:col>2</xdr:col>
      <xdr:colOff>1181100</xdr:colOff>
      <xdr:row>30</xdr:row>
      <xdr:rowOff>114300</xdr:rowOff>
    </xdr:to>
    <xdr:sp>
      <xdr:nvSpPr>
        <xdr:cNvPr id="31" name="Line 56"/>
        <xdr:cNvSpPr>
          <a:spLocks noChangeShapeType="1"/>
        </xdr:cNvSpPr>
      </xdr:nvSpPr>
      <xdr:spPr>
        <a:xfrm>
          <a:off x="2000250" y="5452110"/>
          <a:ext cx="32385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7</xdr:col>
      <xdr:colOff>161925</xdr:colOff>
      <xdr:row>5</xdr:row>
      <xdr:rowOff>114300</xdr:rowOff>
    </xdr:from>
    <xdr:to>
      <xdr:col>7</xdr:col>
      <xdr:colOff>923925</xdr:colOff>
      <xdr:row>5</xdr:row>
      <xdr:rowOff>114300</xdr:rowOff>
    </xdr:to>
    <xdr:sp>
      <xdr:nvSpPr>
        <xdr:cNvPr id="32" name="Line 59"/>
        <xdr:cNvSpPr>
          <a:spLocks noChangeShapeType="1"/>
        </xdr:cNvSpPr>
      </xdr:nvSpPr>
      <xdr:spPr>
        <a:xfrm>
          <a:off x="6169025" y="1261110"/>
          <a:ext cx="76200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7</xdr:col>
      <xdr:colOff>523875</xdr:colOff>
      <xdr:row>5</xdr:row>
      <xdr:rowOff>123825</xdr:rowOff>
    </xdr:from>
    <xdr:to>
      <xdr:col>7</xdr:col>
      <xdr:colOff>552450</xdr:colOff>
      <xdr:row>19</xdr:row>
      <xdr:rowOff>123825</xdr:rowOff>
    </xdr:to>
    <xdr:sp>
      <xdr:nvSpPr>
        <xdr:cNvPr id="33" name="Line 60"/>
        <xdr:cNvSpPr>
          <a:spLocks noChangeShapeType="1"/>
        </xdr:cNvSpPr>
      </xdr:nvSpPr>
      <xdr:spPr>
        <a:xfrm>
          <a:off x="6530975" y="1270635"/>
          <a:ext cx="28575" cy="234696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7</xdr:col>
      <xdr:colOff>533400</xdr:colOff>
      <xdr:row>7</xdr:row>
      <xdr:rowOff>76200</xdr:rowOff>
    </xdr:from>
    <xdr:to>
      <xdr:col>7</xdr:col>
      <xdr:colOff>952500</xdr:colOff>
      <xdr:row>7</xdr:row>
      <xdr:rowOff>76200</xdr:rowOff>
    </xdr:to>
    <xdr:sp>
      <xdr:nvSpPr>
        <xdr:cNvPr id="34" name="Line 61"/>
        <xdr:cNvSpPr>
          <a:spLocks noChangeShapeType="1"/>
        </xdr:cNvSpPr>
      </xdr:nvSpPr>
      <xdr:spPr>
        <a:xfrm>
          <a:off x="6540500" y="1558290"/>
          <a:ext cx="41910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7</xdr:col>
      <xdr:colOff>523875</xdr:colOff>
      <xdr:row>8</xdr:row>
      <xdr:rowOff>85725</xdr:rowOff>
    </xdr:from>
    <xdr:to>
      <xdr:col>7</xdr:col>
      <xdr:colOff>962025</xdr:colOff>
      <xdr:row>8</xdr:row>
      <xdr:rowOff>85725</xdr:rowOff>
    </xdr:to>
    <xdr:sp>
      <xdr:nvSpPr>
        <xdr:cNvPr id="35" name="Line 62"/>
        <xdr:cNvSpPr>
          <a:spLocks noChangeShapeType="1"/>
        </xdr:cNvSpPr>
      </xdr:nvSpPr>
      <xdr:spPr>
        <a:xfrm>
          <a:off x="6530975" y="1735455"/>
          <a:ext cx="43815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7</xdr:col>
      <xdr:colOff>533400</xdr:colOff>
      <xdr:row>9</xdr:row>
      <xdr:rowOff>104775</xdr:rowOff>
    </xdr:from>
    <xdr:to>
      <xdr:col>7</xdr:col>
      <xdr:colOff>962025</xdr:colOff>
      <xdr:row>9</xdr:row>
      <xdr:rowOff>104775</xdr:rowOff>
    </xdr:to>
    <xdr:sp>
      <xdr:nvSpPr>
        <xdr:cNvPr id="36" name="Line 63"/>
        <xdr:cNvSpPr>
          <a:spLocks noChangeShapeType="1"/>
        </xdr:cNvSpPr>
      </xdr:nvSpPr>
      <xdr:spPr>
        <a:xfrm>
          <a:off x="6540500" y="1922145"/>
          <a:ext cx="428625"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7</xdr:col>
      <xdr:colOff>523875</xdr:colOff>
      <xdr:row>11</xdr:row>
      <xdr:rowOff>123825</xdr:rowOff>
    </xdr:from>
    <xdr:to>
      <xdr:col>7</xdr:col>
      <xdr:colOff>914400</xdr:colOff>
      <xdr:row>11</xdr:row>
      <xdr:rowOff>123825</xdr:rowOff>
    </xdr:to>
    <xdr:sp>
      <xdr:nvSpPr>
        <xdr:cNvPr id="37" name="Line 64"/>
        <xdr:cNvSpPr>
          <a:spLocks noChangeShapeType="1"/>
        </xdr:cNvSpPr>
      </xdr:nvSpPr>
      <xdr:spPr>
        <a:xfrm>
          <a:off x="6530975" y="2276475"/>
          <a:ext cx="390525"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7</xdr:col>
      <xdr:colOff>552450</xdr:colOff>
      <xdr:row>17</xdr:row>
      <xdr:rowOff>95250</xdr:rowOff>
    </xdr:from>
    <xdr:to>
      <xdr:col>7</xdr:col>
      <xdr:colOff>962025</xdr:colOff>
      <xdr:row>17</xdr:row>
      <xdr:rowOff>95250</xdr:rowOff>
    </xdr:to>
    <xdr:sp>
      <xdr:nvSpPr>
        <xdr:cNvPr id="38" name="Line 65"/>
        <xdr:cNvSpPr>
          <a:spLocks noChangeShapeType="1"/>
        </xdr:cNvSpPr>
      </xdr:nvSpPr>
      <xdr:spPr>
        <a:xfrm>
          <a:off x="6559550" y="3253740"/>
          <a:ext cx="409575"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7</xdr:col>
      <xdr:colOff>561975</xdr:colOff>
      <xdr:row>14</xdr:row>
      <xdr:rowOff>95250</xdr:rowOff>
    </xdr:from>
    <xdr:to>
      <xdr:col>7</xdr:col>
      <xdr:colOff>952500</xdr:colOff>
      <xdr:row>14</xdr:row>
      <xdr:rowOff>95250</xdr:rowOff>
    </xdr:to>
    <xdr:sp>
      <xdr:nvSpPr>
        <xdr:cNvPr id="39" name="Line 67"/>
        <xdr:cNvSpPr>
          <a:spLocks noChangeShapeType="1"/>
        </xdr:cNvSpPr>
      </xdr:nvSpPr>
      <xdr:spPr>
        <a:xfrm>
          <a:off x="6569075" y="2750820"/>
          <a:ext cx="390525"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7</xdr:col>
      <xdr:colOff>533400</xdr:colOff>
      <xdr:row>13</xdr:row>
      <xdr:rowOff>104775</xdr:rowOff>
    </xdr:from>
    <xdr:to>
      <xdr:col>7</xdr:col>
      <xdr:colOff>933450</xdr:colOff>
      <xdr:row>13</xdr:row>
      <xdr:rowOff>104775</xdr:rowOff>
    </xdr:to>
    <xdr:sp>
      <xdr:nvSpPr>
        <xdr:cNvPr id="40" name="Line 68"/>
        <xdr:cNvSpPr>
          <a:spLocks noChangeShapeType="1"/>
        </xdr:cNvSpPr>
      </xdr:nvSpPr>
      <xdr:spPr>
        <a:xfrm>
          <a:off x="6540500" y="2592705"/>
          <a:ext cx="40005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7</xdr:col>
      <xdr:colOff>561975</xdr:colOff>
      <xdr:row>16</xdr:row>
      <xdr:rowOff>123825</xdr:rowOff>
    </xdr:from>
    <xdr:to>
      <xdr:col>7</xdr:col>
      <xdr:colOff>942975</xdr:colOff>
      <xdr:row>16</xdr:row>
      <xdr:rowOff>123825</xdr:rowOff>
    </xdr:to>
    <xdr:sp>
      <xdr:nvSpPr>
        <xdr:cNvPr id="41" name="Line 69"/>
        <xdr:cNvSpPr>
          <a:spLocks noChangeShapeType="1"/>
        </xdr:cNvSpPr>
      </xdr:nvSpPr>
      <xdr:spPr>
        <a:xfrm>
          <a:off x="6569075" y="3114675"/>
          <a:ext cx="38100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7</xdr:col>
      <xdr:colOff>523875</xdr:colOff>
      <xdr:row>6</xdr:row>
      <xdr:rowOff>104775</xdr:rowOff>
    </xdr:from>
    <xdr:to>
      <xdr:col>7</xdr:col>
      <xdr:colOff>885825</xdr:colOff>
      <xdr:row>6</xdr:row>
      <xdr:rowOff>104775</xdr:rowOff>
    </xdr:to>
    <xdr:sp>
      <xdr:nvSpPr>
        <xdr:cNvPr id="42" name="Line 70"/>
        <xdr:cNvSpPr>
          <a:spLocks noChangeShapeType="1"/>
        </xdr:cNvSpPr>
      </xdr:nvSpPr>
      <xdr:spPr>
        <a:xfrm>
          <a:off x="6530975" y="1419225"/>
          <a:ext cx="36195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7</xdr:col>
      <xdr:colOff>561975</xdr:colOff>
      <xdr:row>18</xdr:row>
      <xdr:rowOff>133350</xdr:rowOff>
    </xdr:from>
    <xdr:to>
      <xdr:col>7</xdr:col>
      <xdr:colOff>933450</xdr:colOff>
      <xdr:row>18</xdr:row>
      <xdr:rowOff>133350</xdr:rowOff>
    </xdr:to>
    <xdr:sp>
      <xdr:nvSpPr>
        <xdr:cNvPr id="43" name="Line 72"/>
        <xdr:cNvSpPr>
          <a:spLocks noChangeShapeType="1"/>
        </xdr:cNvSpPr>
      </xdr:nvSpPr>
      <xdr:spPr>
        <a:xfrm>
          <a:off x="6569075" y="3459480"/>
          <a:ext cx="371475"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7</xdr:col>
      <xdr:colOff>571500</xdr:colOff>
      <xdr:row>19</xdr:row>
      <xdr:rowOff>123825</xdr:rowOff>
    </xdr:from>
    <xdr:to>
      <xdr:col>7</xdr:col>
      <xdr:colOff>952500</xdr:colOff>
      <xdr:row>19</xdr:row>
      <xdr:rowOff>123825</xdr:rowOff>
    </xdr:to>
    <xdr:sp>
      <xdr:nvSpPr>
        <xdr:cNvPr id="44" name="Line 73"/>
        <xdr:cNvSpPr>
          <a:spLocks noChangeShapeType="1"/>
        </xdr:cNvSpPr>
      </xdr:nvSpPr>
      <xdr:spPr>
        <a:xfrm>
          <a:off x="6578600" y="3617595"/>
          <a:ext cx="38100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6</xdr:col>
      <xdr:colOff>368300</xdr:colOff>
      <xdr:row>22</xdr:row>
      <xdr:rowOff>104775</xdr:rowOff>
    </xdr:from>
    <xdr:to>
      <xdr:col>6</xdr:col>
      <xdr:colOff>368300</xdr:colOff>
      <xdr:row>22</xdr:row>
      <xdr:rowOff>104775</xdr:rowOff>
    </xdr:to>
    <xdr:sp>
      <xdr:nvSpPr>
        <xdr:cNvPr id="45" name="Line 75"/>
        <xdr:cNvSpPr>
          <a:spLocks noChangeShapeType="1"/>
        </xdr:cNvSpPr>
      </xdr:nvSpPr>
      <xdr:spPr>
        <a:xfrm>
          <a:off x="6007100" y="4101465"/>
          <a:ext cx="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7</xdr:col>
      <xdr:colOff>523875</xdr:colOff>
      <xdr:row>22</xdr:row>
      <xdr:rowOff>95250</xdr:rowOff>
    </xdr:from>
    <xdr:to>
      <xdr:col>7</xdr:col>
      <xdr:colOff>533400</xdr:colOff>
      <xdr:row>29</xdr:row>
      <xdr:rowOff>123825</xdr:rowOff>
    </xdr:to>
    <xdr:sp>
      <xdr:nvSpPr>
        <xdr:cNvPr id="46" name="Line 76"/>
        <xdr:cNvSpPr>
          <a:spLocks noChangeShapeType="1"/>
        </xdr:cNvSpPr>
      </xdr:nvSpPr>
      <xdr:spPr>
        <a:xfrm>
          <a:off x="6530975" y="4091940"/>
          <a:ext cx="9525" cy="1202055"/>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7</xdr:col>
      <xdr:colOff>523875</xdr:colOff>
      <xdr:row>23</xdr:row>
      <xdr:rowOff>76200</xdr:rowOff>
    </xdr:from>
    <xdr:to>
      <xdr:col>7</xdr:col>
      <xdr:colOff>942975</xdr:colOff>
      <xdr:row>23</xdr:row>
      <xdr:rowOff>76200</xdr:rowOff>
    </xdr:to>
    <xdr:sp>
      <xdr:nvSpPr>
        <xdr:cNvPr id="47" name="Line 77"/>
        <xdr:cNvSpPr>
          <a:spLocks noChangeShapeType="1"/>
        </xdr:cNvSpPr>
      </xdr:nvSpPr>
      <xdr:spPr>
        <a:xfrm>
          <a:off x="6530975" y="4240530"/>
          <a:ext cx="41910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7</xdr:col>
      <xdr:colOff>514350</xdr:colOff>
      <xdr:row>24</xdr:row>
      <xdr:rowOff>85725</xdr:rowOff>
    </xdr:from>
    <xdr:to>
      <xdr:col>7</xdr:col>
      <xdr:colOff>952500</xdr:colOff>
      <xdr:row>24</xdr:row>
      <xdr:rowOff>85725</xdr:rowOff>
    </xdr:to>
    <xdr:sp>
      <xdr:nvSpPr>
        <xdr:cNvPr id="48" name="Line 78"/>
        <xdr:cNvSpPr>
          <a:spLocks noChangeShapeType="1"/>
        </xdr:cNvSpPr>
      </xdr:nvSpPr>
      <xdr:spPr>
        <a:xfrm>
          <a:off x="6521450" y="4417695"/>
          <a:ext cx="43815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7</xdr:col>
      <xdr:colOff>542925</xdr:colOff>
      <xdr:row>29</xdr:row>
      <xdr:rowOff>114300</xdr:rowOff>
    </xdr:from>
    <xdr:to>
      <xdr:col>7</xdr:col>
      <xdr:colOff>933450</xdr:colOff>
      <xdr:row>29</xdr:row>
      <xdr:rowOff>114300</xdr:rowOff>
    </xdr:to>
    <xdr:sp>
      <xdr:nvSpPr>
        <xdr:cNvPr id="49" name="Line 80"/>
        <xdr:cNvSpPr>
          <a:spLocks noChangeShapeType="1"/>
        </xdr:cNvSpPr>
      </xdr:nvSpPr>
      <xdr:spPr>
        <a:xfrm>
          <a:off x="6550025" y="5284470"/>
          <a:ext cx="390525"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7</xdr:col>
      <xdr:colOff>552450</xdr:colOff>
      <xdr:row>27</xdr:row>
      <xdr:rowOff>142875</xdr:rowOff>
    </xdr:from>
    <xdr:to>
      <xdr:col>7</xdr:col>
      <xdr:colOff>942975</xdr:colOff>
      <xdr:row>27</xdr:row>
      <xdr:rowOff>142875</xdr:rowOff>
    </xdr:to>
    <xdr:sp>
      <xdr:nvSpPr>
        <xdr:cNvPr id="50" name="Line 81"/>
        <xdr:cNvSpPr>
          <a:spLocks noChangeShapeType="1"/>
        </xdr:cNvSpPr>
      </xdr:nvSpPr>
      <xdr:spPr>
        <a:xfrm>
          <a:off x="6559550" y="4977765"/>
          <a:ext cx="390525"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7</xdr:col>
      <xdr:colOff>514350</xdr:colOff>
      <xdr:row>25</xdr:row>
      <xdr:rowOff>85725</xdr:rowOff>
    </xdr:from>
    <xdr:to>
      <xdr:col>7</xdr:col>
      <xdr:colOff>952500</xdr:colOff>
      <xdr:row>25</xdr:row>
      <xdr:rowOff>85725</xdr:rowOff>
    </xdr:to>
    <xdr:sp>
      <xdr:nvSpPr>
        <xdr:cNvPr id="51" name="Line 84"/>
        <xdr:cNvSpPr>
          <a:spLocks noChangeShapeType="1"/>
        </xdr:cNvSpPr>
      </xdr:nvSpPr>
      <xdr:spPr>
        <a:xfrm>
          <a:off x="6521450" y="4585335"/>
          <a:ext cx="43815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3</xdr:col>
      <xdr:colOff>1377950</xdr:colOff>
      <xdr:row>11</xdr:row>
      <xdr:rowOff>123825</xdr:rowOff>
    </xdr:from>
    <xdr:to>
      <xdr:col>3</xdr:col>
      <xdr:colOff>1377950</xdr:colOff>
      <xdr:row>11</xdr:row>
      <xdr:rowOff>123825</xdr:rowOff>
    </xdr:to>
    <xdr:sp>
      <xdr:nvSpPr>
        <xdr:cNvPr id="52" name="Line 86"/>
        <xdr:cNvSpPr>
          <a:spLocks noChangeShapeType="1"/>
        </xdr:cNvSpPr>
      </xdr:nvSpPr>
      <xdr:spPr>
        <a:xfrm flipV="1">
          <a:off x="3714750" y="2276475"/>
          <a:ext cx="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3</xdr:col>
      <xdr:colOff>1266825</xdr:colOff>
      <xdr:row>22</xdr:row>
      <xdr:rowOff>114300</xdr:rowOff>
    </xdr:from>
    <xdr:to>
      <xdr:col>4</xdr:col>
      <xdr:colOff>0</xdr:colOff>
      <xdr:row>22</xdr:row>
      <xdr:rowOff>114300</xdr:rowOff>
    </xdr:to>
    <xdr:sp>
      <xdr:nvSpPr>
        <xdr:cNvPr id="53" name="Line 89"/>
        <xdr:cNvSpPr>
          <a:spLocks noChangeShapeType="1"/>
        </xdr:cNvSpPr>
      </xdr:nvSpPr>
      <xdr:spPr>
        <a:xfrm>
          <a:off x="3603625" y="4110990"/>
          <a:ext cx="117475"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3</xdr:col>
      <xdr:colOff>1019175</xdr:colOff>
      <xdr:row>34</xdr:row>
      <xdr:rowOff>133350</xdr:rowOff>
    </xdr:from>
    <xdr:to>
      <xdr:col>4</xdr:col>
      <xdr:colOff>28575</xdr:colOff>
      <xdr:row>34</xdr:row>
      <xdr:rowOff>133350</xdr:rowOff>
    </xdr:to>
    <xdr:sp>
      <xdr:nvSpPr>
        <xdr:cNvPr id="54" name="Line 95"/>
        <xdr:cNvSpPr>
          <a:spLocks noChangeShapeType="1"/>
        </xdr:cNvSpPr>
      </xdr:nvSpPr>
      <xdr:spPr>
        <a:xfrm>
          <a:off x="3355975" y="6141720"/>
          <a:ext cx="39370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3</xdr:col>
      <xdr:colOff>1190625</xdr:colOff>
      <xdr:row>35</xdr:row>
      <xdr:rowOff>104775</xdr:rowOff>
    </xdr:from>
    <xdr:to>
      <xdr:col>4</xdr:col>
      <xdr:colOff>19050</xdr:colOff>
      <xdr:row>35</xdr:row>
      <xdr:rowOff>104775</xdr:rowOff>
    </xdr:to>
    <xdr:sp>
      <xdr:nvSpPr>
        <xdr:cNvPr id="55" name="Line 96"/>
        <xdr:cNvSpPr>
          <a:spLocks noChangeShapeType="1"/>
        </xdr:cNvSpPr>
      </xdr:nvSpPr>
      <xdr:spPr>
        <a:xfrm flipV="1">
          <a:off x="3527425" y="6280785"/>
          <a:ext cx="212725"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3</xdr:col>
      <xdr:colOff>1181100</xdr:colOff>
      <xdr:row>36</xdr:row>
      <xdr:rowOff>123825</xdr:rowOff>
    </xdr:from>
    <xdr:to>
      <xdr:col>4</xdr:col>
      <xdr:colOff>9525</xdr:colOff>
      <xdr:row>36</xdr:row>
      <xdr:rowOff>123825</xdr:rowOff>
    </xdr:to>
    <xdr:sp>
      <xdr:nvSpPr>
        <xdr:cNvPr id="56" name="Line 97"/>
        <xdr:cNvSpPr>
          <a:spLocks noChangeShapeType="1"/>
        </xdr:cNvSpPr>
      </xdr:nvSpPr>
      <xdr:spPr>
        <a:xfrm flipV="1">
          <a:off x="3517900" y="6467475"/>
          <a:ext cx="212725"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3</xdr:col>
      <xdr:colOff>1181100</xdr:colOff>
      <xdr:row>34</xdr:row>
      <xdr:rowOff>142875</xdr:rowOff>
    </xdr:from>
    <xdr:to>
      <xdr:col>3</xdr:col>
      <xdr:colOff>1190625</xdr:colOff>
      <xdr:row>36</xdr:row>
      <xdr:rowOff>142875</xdr:rowOff>
    </xdr:to>
    <xdr:sp>
      <xdr:nvSpPr>
        <xdr:cNvPr id="57" name="Line 98"/>
        <xdr:cNvSpPr>
          <a:spLocks noChangeShapeType="1"/>
        </xdr:cNvSpPr>
      </xdr:nvSpPr>
      <xdr:spPr>
        <a:xfrm flipH="1">
          <a:off x="3517900" y="6151245"/>
          <a:ext cx="9525" cy="33528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3</xdr:col>
      <xdr:colOff>1123950</xdr:colOff>
      <xdr:row>46</xdr:row>
      <xdr:rowOff>133350</xdr:rowOff>
    </xdr:from>
    <xdr:to>
      <xdr:col>3</xdr:col>
      <xdr:colOff>1133475</xdr:colOff>
      <xdr:row>54</xdr:row>
      <xdr:rowOff>114300</xdr:rowOff>
    </xdr:to>
    <xdr:sp>
      <xdr:nvSpPr>
        <xdr:cNvPr id="58" name="Line 100"/>
        <xdr:cNvSpPr>
          <a:spLocks noChangeShapeType="1"/>
        </xdr:cNvSpPr>
      </xdr:nvSpPr>
      <xdr:spPr>
        <a:xfrm flipH="1">
          <a:off x="3460750" y="8260080"/>
          <a:ext cx="9525" cy="132207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2</xdr:col>
      <xdr:colOff>1200150</xdr:colOff>
      <xdr:row>38</xdr:row>
      <xdr:rowOff>114300</xdr:rowOff>
    </xdr:from>
    <xdr:to>
      <xdr:col>3</xdr:col>
      <xdr:colOff>9525</xdr:colOff>
      <xdr:row>38</xdr:row>
      <xdr:rowOff>114300</xdr:rowOff>
    </xdr:to>
    <xdr:sp>
      <xdr:nvSpPr>
        <xdr:cNvPr id="59" name="Line 103"/>
        <xdr:cNvSpPr>
          <a:spLocks noChangeShapeType="1"/>
        </xdr:cNvSpPr>
      </xdr:nvSpPr>
      <xdr:spPr>
        <a:xfrm>
          <a:off x="2336800" y="6793230"/>
          <a:ext cx="9525"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3</xdr:col>
      <xdr:colOff>1371600</xdr:colOff>
      <xdr:row>37</xdr:row>
      <xdr:rowOff>104775</xdr:rowOff>
    </xdr:from>
    <xdr:to>
      <xdr:col>4</xdr:col>
      <xdr:colOff>0</xdr:colOff>
      <xdr:row>37</xdr:row>
      <xdr:rowOff>104775</xdr:rowOff>
    </xdr:to>
    <xdr:sp>
      <xdr:nvSpPr>
        <xdr:cNvPr id="60" name="Line 108"/>
        <xdr:cNvSpPr>
          <a:spLocks noChangeShapeType="1"/>
        </xdr:cNvSpPr>
      </xdr:nvSpPr>
      <xdr:spPr>
        <a:xfrm>
          <a:off x="3708400" y="6616065"/>
          <a:ext cx="1270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2</xdr:col>
      <xdr:colOff>847725</xdr:colOff>
      <xdr:row>8</xdr:row>
      <xdr:rowOff>133350</xdr:rowOff>
    </xdr:from>
    <xdr:to>
      <xdr:col>2</xdr:col>
      <xdr:colOff>1104900</xdr:colOff>
      <xdr:row>8</xdr:row>
      <xdr:rowOff>133350</xdr:rowOff>
    </xdr:to>
    <xdr:sp>
      <xdr:nvSpPr>
        <xdr:cNvPr id="61" name="Line 109"/>
        <xdr:cNvSpPr>
          <a:spLocks noChangeShapeType="1"/>
        </xdr:cNvSpPr>
      </xdr:nvSpPr>
      <xdr:spPr>
        <a:xfrm>
          <a:off x="1990725" y="1783080"/>
          <a:ext cx="257175"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3</xdr:col>
      <xdr:colOff>1266825</xdr:colOff>
      <xdr:row>23</xdr:row>
      <xdr:rowOff>104775</xdr:rowOff>
    </xdr:from>
    <xdr:to>
      <xdr:col>4</xdr:col>
      <xdr:colOff>0</xdr:colOff>
      <xdr:row>23</xdr:row>
      <xdr:rowOff>104775</xdr:rowOff>
    </xdr:to>
    <xdr:sp>
      <xdr:nvSpPr>
        <xdr:cNvPr id="62" name="Line 118"/>
        <xdr:cNvSpPr>
          <a:spLocks noChangeShapeType="1"/>
        </xdr:cNvSpPr>
      </xdr:nvSpPr>
      <xdr:spPr>
        <a:xfrm>
          <a:off x="3603625" y="4269105"/>
          <a:ext cx="117475"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3</xdr:col>
      <xdr:colOff>1266825</xdr:colOff>
      <xdr:row>24</xdr:row>
      <xdr:rowOff>104775</xdr:rowOff>
    </xdr:from>
    <xdr:to>
      <xdr:col>4</xdr:col>
      <xdr:colOff>0</xdr:colOff>
      <xdr:row>24</xdr:row>
      <xdr:rowOff>104775</xdr:rowOff>
    </xdr:to>
    <xdr:sp>
      <xdr:nvSpPr>
        <xdr:cNvPr id="63" name="Line 119"/>
        <xdr:cNvSpPr>
          <a:spLocks noChangeShapeType="1"/>
        </xdr:cNvSpPr>
      </xdr:nvSpPr>
      <xdr:spPr>
        <a:xfrm>
          <a:off x="3603625" y="4436745"/>
          <a:ext cx="117475"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3</xdr:col>
      <xdr:colOff>1276350</xdr:colOff>
      <xdr:row>25</xdr:row>
      <xdr:rowOff>114300</xdr:rowOff>
    </xdr:from>
    <xdr:to>
      <xdr:col>4</xdr:col>
      <xdr:colOff>9525</xdr:colOff>
      <xdr:row>25</xdr:row>
      <xdr:rowOff>114300</xdr:rowOff>
    </xdr:to>
    <xdr:sp>
      <xdr:nvSpPr>
        <xdr:cNvPr id="64" name="Line 120"/>
        <xdr:cNvSpPr>
          <a:spLocks noChangeShapeType="1"/>
        </xdr:cNvSpPr>
      </xdr:nvSpPr>
      <xdr:spPr>
        <a:xfrm>
          <a:off x="3613150" y="4613910"/>
          <a:ext cx="117475"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3</xdr:col>
      <xdr:colOff>1377950</xdr:colOff>
      <xdr:row>40</xdr:row>
      <xdr:rowOff>114300</xdr:rowOff>
    </xdr:from>
    <xdr:to>
      <xdr:col>4</xdr:col>
      <xdr:colOff>9525</xdr:colOff>
      <xdr:row>40</xdr:row>
      <xdr:rowOff>114300</xdr:rowOff>
    </xdr:to>
    <xdr:sp>
      <xdr:nvSpPr>
        <xdr:cNvPr id="65" name="Line 128"/>
        <xdr:cNvSpPr>
          <a:spLocks noChangeShapeType="1"/>
        </xdr:cNvSpPr>
      </xdr:nvSpPr>
      <xdr:spPr>
        <a:xfrm>
          <a:off x="3714750" y="7155180"/>
          <a:ext cx="15875"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3</xdr:col>
      <xdr:colOff>1371600</xdr:colOff>
      <xdr:row>39</xdr:row>
      <xdr:rowOff>104775</xdr:rowOff>
    </xdr:from>
    <xdr:to>
      <xdr:col>4</xdr:col>
      <xdr:colOff>0</xdr:colOff>
      <xdr:row>39</xdr:row>
      <xdr:rowOff>104775</xdr:rowOff>
    </xdr:to>
    <xdr:sp>
      <xdr:nvSpPr>
        <xdr:cNvPr id="66" name="Line 129"/>
        <xdr:cNvSpPr>
          <a:spLocks noChangeShapeType="1"/>
        </xdr:cNvSpPr>
      </xdr:nvSpPr>
      <xdr:spPr>
        <a:xfrm>
          <a:off x="3708400" y="6964680"/>
          <a:ext cx="1270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2</xdr:col>
      <xdr:colOff>857250</xdr:colOff>
      <xdr:row>14</xdr:row>
      <xdr:rowOff>114300</xdr:rowOff>
    </xdr:from>
    <xdr:to>
      <xdr:col>3</xdr:col>
      <xdr:colOff>0</xdr:colOff>
      <xdr:row>14</xdr:row>
      <xdr:rowOff>114300</xdr:rowOff>
    </xdr:to>
    <xdr:sp>
      <xdr:nvSpPr>
        <xdr:cNvPr id="67" name="Line 130"/>
        <xdr:cNvSpPr>
          <a:spLocks noChangeShapeType="1"/>
        </xdr:cNvSpPr>
      </xdr:nvSpPr>
      <xdr:spPr>
        <a:xfrm>
          <a:off x="2000250" y="2769870"/>
          <a:ext cx="33655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2</xdr:col>
      <xdr:colOff>857250</xdr:colOff>
      <xdr:row>16</xdr:row>
      <xdr:rowOff>123825</xdr:rowOff>
    </xdr:from>
    <xdr:to>
      <xdr:col>3</xdr:col>
      <xdr:colOff>0</xdr:colOff>
      <xdr:row>16</xdr:row>
      <xdr:rowOff>123825</xdr:rowOff>
    </xdr:to>
    <xdr:sp>
      <xdr:nvSpPr>
        <xdr:cNvPr id="68" name="Line 131"/>
        <xdr:cNvSpPr>
          <a:spLocks noChangeShapeType="1"/>
        </xdr:cNvSpPr>
      </xdr:nvSpPr>
      <xdr:spPr>
        <a:xfrm>
          <a:off x="2000250" y="3114675"/>
          <a:ext cx="33655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2</xdr:col>
      <xdr:colOff>866775</xdr:colOff>
      <xdr:row>17</xdr:row>
      <xdr:rowOff>95250</xdr:rowOff>
    </xdr:from>
    <xdr:to>
      <xdr:col>3</xdr:col>
      <xdr:colOff>9525</xdr:colOff>
      <xdr:row>17</xdr:row>
      <xdr:rowOff>95250</xdr:rowOff>
    </xdr:to>
    <xdr:sp>
      <xdr:nvSpPr>
        <xdr:cNvPr id="69" name="Line 132"/>
        <xdr:cNvSpPr>
          <a:spLocks noChangeShapeType="1"/>
        </xdr:cNvSpPr>
      </xdr:nvSpPr>
      <xdr:spPr>
        <a:xfrm>
          <a:off x="2009775" y="3253740"/>
          <a:ext cx="33655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2</xdr:col>
      <xdr:colOff>866775</xdr:colOff>
      <xdr:row>18</xdr:row>
      <xdr:rowOff>123825</xdr:rowOff>
    </xdr:from>
    <xdr:to>
      <xdr:col>3</xdr:col>
      <xdr:colOff>9525</xdr:colOff>
      <xdr:row>18</xdr:row>
      <xdr:rowOff>123825</xdr:rowOff>
    </xdr:to>
    <xdr:sp>
      <xdr:nvSpPr>
        <xdr:cNvPr id="70" name="Line 133"/>
        <xdr:cNvSpPr>
          <a:spLocks noChangeShapeType="1"/>
        </xdr:cNvSpPr>
      </xdr:nvSpPr>
      <xdr:spPr>
        <a:xfrm>
          <a:off x="2009775" y="3449955"/>
          <a:ext cx="33655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2</xdr:col>
      <xdr:colOff>876300</xdr:colOff>
      <xdr:row>19</xdr:row>
      <xdr:rowOff>104775</xdr:rowOff>
    </xdr:from>
    <xdr:to>
      <xdr:col>3</xdr:col>
      <xdr:colOff>19050</xdr:colOff>
      <xdr:row>19</xdr:row>
      <xdr:rowOff>104775</xdr:rowOff>
    </xdr:to>
    <xdr:sp>
      <xdr:nvSpPr>
        <xdr:cNvPr id="71" name="Line 134"/>
        <xdr:cNvSpPr>
          <a:spLocks noChangeShapeType="1"/>
        </xdr:cNvSpPr>
      </xdr:nvSpPr>
      <xdr:spPr>
        <a:xfrm>
          <a:off x="2019300" y="3598545"/>
          <a:ext cx="33655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2</xdr:col>
      <xdr:colOff>866775</xdr:colOff>
      <xdr:row>29</xdr:row>
      <xdr:rowOff>95250</xdr:rowOff>
    </xdr:from>
    <xdr:to>
      <xdr:col>2</xdr:col>
      <xdr:colOff>1190625</xdr:colOff>
      <xdr:row>29</xdr:row>
      <xdr:rowOff>95250</xdr:rowOff>
    </xdr:to>
    <xdr:sp>
      <xdr:nvSpPr>
        <xdr:cNvPr id="72" name="Line 135"/>
        <xdr:cNvSpPr>
          <a:spLocks noChangeShapeType="1"/>
        </xdr:cNvSpPr>
      </xdr:nvSpPr>
      <xdr:spPr>
        <a:xfrm>
          <a:off x="2009775" y="5265420"/>
          <a:ext cx="32385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2</xdr:col>
      <xdr:colOff>857250</xdr:colOff>
      <xdr:row>37</xdr:row>
      <xdr:rowOff>114300</xdr:rowOff>
    </xdr:from>
    <xdr:to>
      <xdr:col>2</xdr:col>
      <xdr:colOff>1181100</xdr:colOff>
      <xdr:row>37</xdr:row>
      <xdr:rowOff>114300</xdr:rowOff>
    </xdr:to>
    <xdr:sp>
      <xdr:nvSpPr>
        <xdr:cNvPr id="73" name="Line 136"/>
        <xdr:cNvSpPr>
          <a:spLocks noChangeShapeType="1"/>
        </xdr:cNvSpPr>
      </xdr:nvSpPr>
      <xdr:spPr>
        <a:xfrm>
          <a:off x="2000250" y="6625590"/>
          <a:ext cx="32385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2</xdr:col>
      <xdr:colOff>857250</xdr:colOff>
      <xdr:row>38</xdr:row>
      <xdr:rowOff>104775</xdr:rowOff>
    </xdr:from>
    <xdr:to>
      <xdr:col>2</xdr:col>
      <xdr:colOff>1181100</xdr:colOff>
      <xdr:row>38</xdr:row>
      <xdr:rowOff>104775</xdr:rowOff>
    </xdr:to>
    <xdr:sp>
      <xdr:nvSpPr>
        <xdr:cNvPr id="74" name="Line 137"/>
        <xdr:cNvSpPr>
          <a:spLocks noChangeShapeType="1"/>
        </xdr:cNvSpPr>
      </xdr:nvSpPr>
      <xdr:spPr>
        <a:xfrm>
          <a:off x="2000250" y="6783705"/>
          <a:ext cx="32385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2</xdr:col>
      <xdr:colOff>857250</xdr:colOff>
      <xdr:row>39</xdr:row>
      <xdr:rowOff>95250</xdr:rowOff>
    </xdr:from>
    <xdr:to>
      <xdr:col>2</xdr:col>
      <xdr:colOff>1181100</xdr:colOff>
      <xdr:row>39</xdr:row>
      <xdr:rowOff>95250</xdr:rowOff>
    </xdr:to>
    <xdr:sp>
      <xdr:nvSpPr>
        <xdr:cNvPr id="75" name="Line 138"/>
        <xdr:cNvSpPr>
          <a:spLocks noChangeShapeType="1"/>
        </xdr:cNvSpPr>
      </xdr:nvSpPr>
      <xdr:spPr>
        <a:xfrm>
          <a:off x="2000250" y="6955155"/>
          <a:ext cx="32385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2</xdr:col>
      <xdr:colOff>847725</xdr:colOff>
      <xdr:row>40</xdr:row>
      <xdr:rowOff>95250</xdr:rowOff>
    </xdr:from>
    <xdr:to>
      <xdr:col>2</xdr:col>
      <xdr:colOff>1171575</xdr:colOff>
      <xdr:row>40</xdr:row>
      <xdr:rowOff>95250</xdr:rowOff>
    </xdr:to>
    <xdr:sp>
      <xdr:nvSpPr>
        <xdr:cNvPr id="76" name="Line 139"/>
        <xdr:cNvSpPr>
          <a:spLocks noChangeShapeType="1"/>
        </xdr:cNvSpPr>
      </xdr:nvSpPr>
      <xdr:spPr>
        <a:xfrm>
          <a:off x="1990725" y="7136130"/>
          <a:ext cx="32385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2</xdr:col>
      <xdr:colOff>600075</xdr:colOff>
      <xdr:row>46</xdr:row>
      <xdr:rowOff>104775</xdr:rowOff>
    </xdr:from>
    <xdr:to>
      <xdr:col>3</xdr:col>
      <xdr:colOff>19050</xdr:colOff>
      <xdr:row>46</xdr:row>
      <xdr:rowOff>104775</xdr:rowOff>
    </xdr:to>
    <xdr:sp>
      <xdr:nvSpPr>
        <xdr:cNvPr id="77" name="Line 140"/>
        <xdr:cNvSpPr>
          <a:spLocks noChangeShapeType="1"/>
        </xdr:cNvSpPr>
      </xdr:nvSpPr>
      <xdr:spPr>
        <a:xfrm>
          <a:off x="1743075" y="8231505"/>
          <a:ext cx="612775"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3</xdr:col>
      <xdr:colOff>1143000</xdr:colOff>
      <xdr:row>47</xdr:row>
      <xdr:rowOff>123825</xdr:rowOff>
    </xdr:from>
    <xdr:to>
      <xdr:col>3</xdr:col>
      <xdr:colOff>1352550</xdr:colOff>
      <xdr:row>47</xdr:row>
      <xdr:rowOff>123825</xdr:rowOff>
    </xdr:to>
    <xdr:sp>
      <xdr:nvSpPr>
        <xdr:cNvPr id="78" name="Line 141"/>
        <xdr:cNvSpPr>
          <a:spLocks noChangeShapeType="1"/>
        </xdr:cNvSpPr>
      </xdr:nvSpPr>
      <xdr:spPr>
        <a:xfrm flipV="1">
          <a:off x="3479800" y="8418195"/>
          <a:ext cx="20955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3</xdr:col>
      <xdr:colOff>1133475</xdr:colOff>
      <xdr:row>48</xdr:row>
      <xdr:rowOff>114300</xdr:rowOff>
    </xdr:from>
    <xdr:to>
      <xdr:col>3</xdr:col>
      <xdr:colOff>1343025</xdr:colOff>
      <xdr:row>48</xdr:row>
      <xdr:rowOff>114300</xdr:rowOff>
    </xdr:to>
    <xdr:sp>
      <xdr:nvSpPr>
        <xdr:cNvPr id="79" name="Line 142"/>
        <xdr:cNvSpPr>
          <a:spLocks noChangeShapeType="1"/>
        </xdr:cNvSpPr>
      </xdr:nvSpPr>
      <xdr:spPr>
        <a:xfrm flipV="1">
          <a:off x="3470275" y="8576310"/>
          <a:ext cx="20955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3</xdr:col>
      <xdr:colOff>1143000</xdr:colOff>
      <xdr:row>50</xdr:row>
      <xdr:rowOff>104775</xdr:rowOff>
    </xdr:from>
    <xdr:to>
      <xdr:col>3</xdr:col>
      <xdr:colOff>1352550</xdr:colOff>
      <xdr:row>50</xdr:row>
      <xdr:rowOff>104775</xdr:rowOff>
    </xdr:to>
    <xdr:sp>
      <xdr:nvSpPr>
        <xdr:cNvPr id="80" name="Line 143"/>
        <xdr:cNvSpPr>
          <a:spLocks noChangeShapeType="1"/>
        </xdr:cNvSpPr>
      </xdr:nvSpPr>
      <xdr:spPr>
        <a:xfrm flipV="1">
          <a:off x="3479800" y="8902065"/>
          <a:ext cx="20955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3</xdr:col>
      <xdr:colOff>1143000</xdr:colOff>
      <xdr:row>51</xdr:row>
      <xdr:rowOff>104775</xdr:rowOff>
    </xdr:from>
    <xdr:to>
      <xdr:col>3</xdr:col>
      <xdr:colOff>1352550</xdr:colOff>
      <xdr:row>51</xdr:row>
      <xdr:rowOff>104775</xdr:rowOff>
    </xdr:to>
    <xdr:sp>
      <xdr:nvSpPr>
        <xdr:cNvPr id="81" name="Line 144"/>
        <xdr:cNvSpPr>
          <a:spLocks noChangeShapeType="1"/>
        </xdr:cNvSpPr>
      </xdr:nvSpPr>
      <xdr:spPr>
        <a:xfrm flipV="1">
          <a:off x="3479800" y="9069705"/>
          <a:ext cx="20955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3</xdr:col>
      <xdr:colOff>1143000</xdr:colOff>
      <xdr:row>52</xdr:row>
      <xdr:rowOff>104775</xdr:rowOff>
    </xdr:from>
    <xdr:to>
      <xdr:col>3</xdr:col>
      <xdr:colOff>1352550</xdr:colOff>
      <xdr:row>52</xdr:row>
      <xdr:rowOff>104775</xdr:rowOff>
    </xdr:to>
    <xdr:sp>
      <xdr:nvSpPr>
        <xdr:cNvPr id="82" name="Line 145"/>
        <xdr:cNvSpPr>
          <a:spLocks noChangeShapeType="1"/>
        </xdr:cNvSpPr>
      </xdr:nvSpPr>
      <xdr:spPr>
        <a:xfrm flipV="1">
          <a:off x="3479800" y="9237345"/>
          <a:ext cx="20955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3</xdr:col>
      <xdr:colOff>1143000</xdr:colOff>
      <xdr:row>53</xdr:row>
      <xdr:rowOff>152400</xdr:rowOff>
    </xdr:from>
    <xdr:to>
      <xdr:col>3</xdr:col>
      <xdr:colOff>1352550</xdr:colOff>
      <xdr:row>53</xdr:row>
      <xdr:rowOff>152400</xdr:rowOff>
    </xdr:to>
    <xdr:sp>
      <xdr:nvSpPr>
        <xdr:cNvPr id="83" name="Line 146"/>
        <xdr:cNvSpPr>
          <a:spLocks noChangeShapeType="1"/>
        </xdr:cNvSpPr>
      </xdr:nvSpPr>
      <xdr:spPr>
        <a:xfrm flipV="1">
          <a:off x="3479800" y="9452610"/>
          <a:ext cx="20955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3</xdr:col>
      <xdr:colOff>1123950</xdr:colOff>
      <xdr:row>55</xdr:row>
      <xdr:rowOff>114300</xdr:rowOff>
    </xdr:from>
    <xdr:to>
      <xdr:col>3</xdr:col>
      <xdr:colOff>1133475</xdr:colOff>
      <xdr:row>56</xdr:row>
      <xdr:rowOff>85725</xdr:rowOff>
    </xdr:to>
    <xdr:sp>
      <xdr:nvSpPr>
        <xdr:cNvPr id="84" name="Line 147"/>
        <xdr:cNvSpPr>
          <a:spLocks noChangeShapeType="1"/>
        </xdr:cNvSpPr>
      </xdr:nvSpPr>
      <xdr:spPr>
        <a:xfrm flipH="1">
          <a:off x="3460750" y="9749790"/>
          <a:ext cx="9525" cy="139065"/>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2</xdr:col>
      <xdr:colOff>885825</xdr:colOff>
      <xdr:row>60</xdr:row>
      <xdr:rowOff>85725</xdr:rowOff>
    </xdr:from>
    <xdr:to>
      <xdr:col>3</xdr:col>
      <xdr:colOff>9525</xdr:colOff>
      <xdr:row>60</xdr:row>
      <xdr:rowOff>85725</xdr:rowOff>
    </xdr:to>
    <xdr:sp>
      <xdr:nvSpPr>
        <xdr:cNvPr id="85" name="Line 148"/>
        <xdr:cNvSpPr>
          <a:spLocks noChangeShapeType="1"/>
        </xdr:cNvSpPr>
      </xdr:nvSpPr>
      <xdr:spPr>
        <a:xfrm>
          <a:off x="2028825" y="10559415"/>
          <a:ext cx="31750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3</xdr:col>
      <xdr:colOff>514350</xdr:colOff>
      <xdr:row>61</xdr:row>
      <xdr:rowOff>123825</xdr:rowOff>
    </xdr:from>
    <xdr:to>
      <xdr:col>4</xdr:col>
      <xdr:colOff>28575</xdr:colOff>
      <xdr:row>61</xdr:row>
      <xdr:rowOff>123825</xdr:rowOff>
    </xdr:to>
    <xdr:sp>
      <xdr:nvSpPr>
        <xdr:cNvPr id="86" name="Line 157"/>
        <xdr:cNvSpPr>
          <a:spLocks noChangeShapeType="1"/>
        </xdr:cNvSpPr>
      </xdr:nvSpPr>
      <xdr:spPr>
        <a:xfrm>
          <a:off x="2851150" y="10765155"/>
          <a:ext cx="898525"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2</xdr:col>
      <xdr:colOff>590550</xdr:colOff>
      <xdr:row>61</xdr:row>
      <xdr:rowOff>104775</xdr:rowOff>
    </xdr:from>
    <xdr:to>
      <xdr:col>3</xdr:col>
      <xdr:colOff>9525</xdr:colOff>
      <xdr:row>61</xdr:row>
      <xdr:rowOff>104775</xdr:rowOff>
    </xdr:to>
    <xdr:sp>
      <xdr:nvSpPr>
        <xdr:cNvPr id="87" name="Line 158"/>
        <xdr:cNvSpPr>
          <a:spLocks noChangeShapeType="1"/>
        </xdr:cNvSpPr>
      </xdr:nvSpPr>
      <xdr:spPr>
        <a:xfrm>
          <a:off x="1733550" y="10746105"/>
          <a:ext cx="612775"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3</xdr:col>
      <xdr:colOff>1171575</xdr:colOff>
      <xdr:row>63</xdr:row>
      <xdr:rowOff>123825</xdr:rowOff>
    </xdr:from>
    <xdr:to>
      <xdr:col>4</xdr:col>
      <xdr:colOff>0</xdr:colOff>
      <xdr:row>63</xdr:row>
      <xdr:rowOff>123825</xdr:rowOff>
    </xdr:to>
    <xdr:sp>
      <xdr:nvSpPr>
        <xdr:cNvPr id="88" name="Line 159"/>
        <xdr:cNvSpPr>
          <a:spLocks noChangeShapeType="1"/>
        </xdr:cNvSpPr>
      </xdr:nvSpPr>
      <xdr:spPr>
        <a:xfrm flipV="1">
          <a:off x="3508375" y="11100435"/>
          <a:ext cx="212725"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2</xdr:col>
      <xdr:colOff>885825</xdr:colOff>
      <xdr:row>61</xdr:row>
      <xdr:rowOff>123825</xdr:rowOff>
    </xdr:from>
    <xdr:to>
      <xdr:col>2</xdr:col>
      <xdr:colOff>885825</xdr:colOff>
      <xdr:row>65</xdr:row>
      <xdr:rowOff>85725</xdr:rowOff>
    </xdr:to>
    <xdr:sp>
      <xdr:nvSpPr>
        <xdr:cNvPr id="89" name="Line 162"/>
        <xdr:cNvSpPr>
          <a:spLocks noChangeShapeType="1"/>
        </xdr:cNvSpPr>
      </xdr:nvSpPr>
      <xdr:spPr>
        <a:xfrm flipH="1">
          <a:off x="2028825" y="10765155"/>
          <a:ext cx="0" cy="63246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2</xdr:col>
      <xdr:colOff>895350</xdr:colOff>
      <xdr:row>65</xdr:row>
      <xdr:rowOff>85725</xdr:rowOff>
    </xdr:from>
    <xdr:to>
      <xdr:col>3</xdr:col>
      <xdr:colOff>19050</xdr:colOff>
      <xdr:row>65</xdr:row>
      <xdr:rowOff>85725</xdr:rowOff>
    </xdr:to>
    <xdr:sp>
      <xdr:nvSpPr>
        <xdr:cNvPr id="90" name="Line 163"/>
        <xdr:cNvSpPr>
          <a:spLocks noChangeShapeType="1"/>
        </xdr:cNvSpPr>
      </xdr:nvSpPr>
      <xdr:spPr>
        <a:xfrm>
          <a:off x="2038350" y="11397615"/>
          <a:ext cx="31750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2</xdr:col>
      <xdr:colOff>895350</xdr:colOff>
      <xdr:row>64</xdr:row>
      <xdr:rowOff>104775</xdr:rowOff>
    </xdr:from>
    <xdr:to>
      <xdr:col>3</xdr:col>
      <xdr:colOff>19050</xdr:colOff>
      <xdr:row>64</xdr:row>
      <xdr:rowOff>104775</xdr:rowOff>
    </xdr:to>
    <xdr:sp>
      <xdr:nvSpPr>
        <xdr:cNvPr id="91" name="Line 164"/>
        <xdr:cNvSpPr>
          <a:spLocks noChangeShapeType="1"/>
        </xdr:cNvSpPr>
      </xdr:nvSpPr>
      <xdr:spPr>
        <a:xfrm>
          <a:off x="2038350" y="11249025"/>
          <a:ext cx="31750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3</xdr:col>
      <xdr:colOff>1162050</xdr:colOff>
      <xdr:row>61</xdr:row>
      <xdr:rowOff>142875</xdr:rowOff>
    </xdr:from>
    <xdr:to>
      <xdr:col>3</xdr:col>
      <xdr:colOff>1171575</xdr:colOff>
      <xdr:row>63</xdr:row>
      <xdr:rowOff>114300</xdr:rowOff>
    </xdr:to>
    <xdr:sp>
      <xdr:nvSpPr>
        <xdr:cNvPr id="92" name="Line 165"/>
        <xdr:cNvSpPr>
          <a:spLocks noChangeShapeType="1"/>
        </xdr:cNvSpPr>
      </xdr:nvSpPr>
      <xdr:spPr>
        <a:xfrm flipH="1">
          <a:off x="3498850" y="10784205"/>
          <a:ext cx="9525" cy="306705"/>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2</xdr:col>
      <xdr:colOff>590550</xdr:colOff>
      <xdr:row>66</xdr:row>
      <xdr:rowOff>104775</xdr:rowOff>
    </xdr:from>
    <xdr:to>
      <xdr:col>3</xdr:col>
      <xdr:colOff>9525</xdr:colOff>
      <xdr:row>66</xdr:row>
      <xdr:rowOff>104775</xdr:rowOff>
    </xdr:to>
    <xdr:sp>
      <xdr:nvSpPr>
        <xdr:cNvPr id="93" name="Line 166"/>
        <xdr:cNvSpPr>
          <a:spLocks noChangeShapeType="1"/>
        </xdr:cNvSpPr>
      </xdr:nvSpPr>
      <xdr:spPr>
        <a:xfrm>
          <a:off x="1733550" y="11584305"/>
          <a:ext cx="612775"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2</xdr:col>
      <xdr:colOff>885825</xdr:colOff>
      <xdr:row>66</xdr:row>
      <xdr:rowOff>123825</xdr:rowOff>
    </xdr:from>
    <xdr:to>
      <xdr:col>2</xdr:col>
      <xdr:colOff>885825</xdr:colOff>
      <xdr:row>68</xdr:row>
      <xdr:rowOff>104775</xdr:rowOff>
    </xdr:to>
    <xdr:sp>
      <xdr:nvSpPr>
        <xdr:cNvPr id="94" name="Line 167"/>
        <xdr:cNvSpPr>
          <a:spLocks noChangeShapeType="1"/>
        </xdr:cNvSpPr>
      </xdr:nvSpPr>
      <xdr:spPr>
        <a:xfrm flipH="1">
          <a:off x="2028825" y="11603355"/>
          <a:ext cx="0" cy="31623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2</xdr:col>
      <xdr:colOff>885825</xdr:colOff>
      <xdr:row>67</xdr:row>
      <xdr:rowOff>123825</xdr:rowOff>
    </xdr:from>
    <xdr:to>
      <xdr:col>3</xdr:col>
      <xdr:colOff>9525</xdr:colOff>
      <xdr:row>67</xdr:row>
      <xdr:rowOff>123825</xdr:rowOff>
    </xdr:to>
    <xdr:sp>
      <xdr:nvSpPr>
        <xdr:cNvPr id="95" name="Line 168"/>
        <xdr:cNvSpPr>
          <a:spLocks noChangeShapeType="1"/>
        </xdr:cNvSpPr>
      </xdr:nvSpPr>
      <xdr:spPr>
        <a:xfrm>
          <a:off x="2028825" y="11770995"/>
          <a:ext cx="31750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2</xdr:col>
      <xdr:colOff>895350</xdr:colOff>
      <xdr:row>68</xdr:row>
      <xdr:rowOff>114300</xdr:rowOff>
    </xdr:from>
    <xdr:to>
      <xdr:col>3</xdr:col>
      <xdr:colOff>19050</xdr:colOff>
      <xdr:row>68</xdr:row>
      <xdr:rowOff>114300</xdr:rowOff>
    </xdr:to>
    <xdr:sp>
      <xdr:nvSpPr>
        <xdr:cNvPr id="96" name="Line 169"/>
        <xdr:cNvSpPr>
          <a:spLocks noChangeShapeType="1"/>
        </xdr:cNvSpPr>
      </xdr:nvSpPr>
      <xdr:spPr>
        <a:xfrm>
          <a:off x="2038350" y="11929110"/>
          <a:ext cx="31750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7</xdr:col>
      <xdr:colOff>200025</xdr:colOff>
      <xdr:row>22</xdr:row>
      <xdr:rowOff>95250</xdr:rowOff>
    </xdr:from>
    <xdr:to>
      <xdr:col>7</xdr:col>
      <xdr:colOff>962025</xdr:colOff>
      <xdr:row>22</xdr:row>
      <xdr:rowOff>95250</xdr:rowOff>
    </xdr:to>
    <xdr:sp>
      <xdr:nvSpPr>
        <xdr:cNvPr id="97" name="Line 170"/>
        <xdr:cNvSpPr>
          <a:spLocks noChangeShapeType="1"/>
        </xdr:cNvSpPr>
      </xdr:nvSpPr>
      <xdr:spPr>
        <a:xfrm>
          <a:off x="6207125" y="4091940"/>
          <a:ext cx="76200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7</xdr:col>
      <xdr:colOff>552450</xdr:colOff>
      <xdr:row>26</xdr:row>
      <xdr:rowOff>142875</xdr:rowOff>
    </xdr:from>
    <xdr:to>
      <xdr:col>7</xdr:col>
      <xdr:colOff>942975</xdr:colOff>
      <xdr:row>26</xdr:row>
      <xdr:rowOff>142875</xdr:rowOff>
    </xdr:to>
    <xdr:sp>
      <xdr:nvSpPr>
        <xdr:cNvPr id="98" name="Line 171"/>
        <xdr:cNvSpPr>
          <a:spLocks noChangeShapeType="1"/>
        </xdr:cNvSpPr>
      </xdr:nvSpPr>
      <xdr:spPr>
        <a:xfrm>
          <a:off x="6559550" y="4810125"/>
          <a:ext cx="390525"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3</xdr:col>
      <xdr:colOff>809625</xdr:colOff>
      <xdr:row>40</xdr:row>
      <xdr:rowOff>95250</xdr:rowOff>
    </xdr:from>
    <xdr:to>
      <xdr:col>3</xdr:col>
      <xdr:colOff>1352550</xdr:colOff>
      <xdr:row>40</xdr:row>
      <xdr:rowOff>95250</xdr:rowOff>
    </xdr:to>
    <xdr:sp>
      <xdr:nvSpPr>
        <xdr:cNvPr id="99" name="Line 95"/>
        <xdr:cNvSpPr>
          <a:spLocks noChangeShapeType="1"/>
        </xdr:cNvSpPr>
      </xdr:nvSpPr>
      <xdr:spPr>
        <a:xfrm>
          <a:off x="3146425" y="7136130"/>
          <a:ext cx="542925"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3</xdr:col>
      <xdr:colOff>1133474</xdr:colOff>
      <xdr:row>40</xdr:row>
      <xdr:rowOff>95250</xdr:rowOff>
    </xdr:from>
    <xdr:to>
      <xdr:col>3</xdr:col>
      <xdr:colOff>1142999</xdr:colOff>
      <xdr:row>43</xdr:row>
      <xdr:rowOff>85725</xdr:rowOff>
    </xdr:to>
    <xdr:sp>
      <xdr:nvSpPr>
        <xdr:cNvPr id="100" name="Line 98"/>
        <xdr:cNvSpPr>
          <a:spLocks noChangeShapeType="1"/>
        </xdr:cNvSpPr>
      </xdr:nvSpPr>
      <xdr:spPr>
        <a:xfrm flipH="1">
          <a:off x="3469640" y="7136130"/>
          <a:ext cx="9525" cy="53340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3</xdr:col>
      <xdr:colOff>1162050</xdr:colOff>
      <xdr:row>41</xdr:row>
      <xdr:rowOff>95250</xdr:rowOff>
    </xdr:from>
    <xdr:to>
      <xdr:col>3</xdr:col>
      <xdr:colOff>1371600</xdr:colOff>
      <xdr:row>41</xdr:row>
      <xdr:rowOff>95250</xdr:rowOff>
    </xdr:to>
    <xdr:sp>
      <xdr:nvSpPr>
        <xdr:cNvPr id="101" name="Line 96"/>
        <xdr:cNvSpPr>
          <a:spLocks noChangeShapeType="1"/>
        </xdr:cNvSpPr>
      </xdr:nvSpPr>
      <xdr:spPr>
        <a:xfrm flipV="1">
          <a:off x="3498850" y="7317105"/>
          <a:ext cx="20955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3</xdr:col>
      <xdr:colOff>1152525</xdr:colOff>
      <xdr:row>42</xdr:row>
      <xdr:rowOff>95250</xdr:rowOff>
    </xdr:from>
    <xdr:to>
      <xdr:col>3</xdr:col>
      <xdr:colOff>1362075</xdr:colOff>
      <xdr:row>42</xdr:row>
      <xdr:rowOff>95250</xdr:rowOff>
    </xdr:to>
    <xdr:sp>
      <xdr:nvSpPr>
        <xdr:cNvPr id="102" name="Line 96"/>
        <xdr:cNvSpPr>
          <a:spLocks noChangeShapeType="1"/>
        </xdr:cNvSpPr>
      </xdr:nvSpPr>
      <xdr:spPr>
        <a:xfrm flipV="1">
          <a:off x="3489325" y="7498080"/>
          <a:ext cx="20955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3</xdr:col>
      <xdr:colOff>1143000</xdr:colOff>
      <xdr:row>43</xdr:row>
      <xdr:rowOff>76200</xdr:rowOff>
    </xdr:from>
    <xdr:to>
      <xdr:col>3</xdr:col>
      <xdr:colOff>1352550</xdr:colOff>
      <xdr:row>43</xdr:row>
      <xdr:rowOff>76200</xdr:rowOff>
    </xdr:to>
    <xdr:sp>
      <xdr:nvSpPr>
        <xdr:cNvPr id="103" name="Line 96"/>
        <xdr:cNvSpPr>
          <a:spLocks noChangeShapeType="1"/>
        </xdr:cNvSpPr>
      </xdr:nvSpPr>
      <xdr:spPr>
        <a:xfrm flipV="1">
          <a:off x="3479800" y="7660005"/>
          <a:ext cx="20955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3</xdr:col>
      <xdr:colOff>1171575</xdr:colOff>
      <xdr:row>62</xdr:row>
      <xdr:rowOff>95250</xdr:rowOff>
    </xdr:from>
    <xdr:to>
      <xdr:col>4</xdr:col>
      <xdr:colOff>0</xdr:colOff>
      <xdr:row>62</xdr:row>
      <xdr:rowOff>95250</xdr:rowOff>
    </xdr:to>
    <xdr:sp>
      <xdr:nvSpPr>
        <xdr:cNvPr id="104" name="Line 159"/>
        <xdr:cNvSpPr>
          <a:spLocks noChangeShapeType="1"/>
        </xdr:cNvSpPr>
      </xdr:nvSpPr>
      <xdr:spPr>
        <a:xfrm flipV="1">
          <a:off x="3508375" y="10904220"/>
          <a:ext cx="212725"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3</xdr:col>
      <xdr:colOff>1257300</xdr:colOff>
      <xdr:row>29</xdr:row>
      <xdr:rowOff>142875</xdr:rowOff>
    </xdr:from>
    <xdr:to>
      <xdr:col>4</xdr:col>
      <xdr:colOff>19050</xdr:colOff>
      <xdr:row>29</xdr:row>
      <xdr:rowOff>142875</xdr:rowOff>
    </xdr:to>
    <xdr:sp>
      <xdr:nvSpPr>
        <xdr:cNvPr id="105" name="Line 19"/>
        <xdr:cNvSpPr>
          <a:spLocks noChangeShapeType="1"/>
        </xdr:cNvSpPr>
      </xdr:nvSpPr>
      <xdr:spPr>
        <a:xfrm>
          <a:off x="3594100" y="5313045"/>
          <a:ext cx="14605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3</xdr:col>
      <xdr:colOff>1266825</xdr:colOff>
      <xdr:row>30</xdr:row>
      <xdr:rowOff>142875</xdr:rowOff>
    </xdr:from>
    <xdr:to>
      <xdr:col>4</xdr:col>
      <xdr:colOff>28575</xdr:colOff>
      <xdr:row>30</xdr:row>
      <xdr:rowOff>142875</xdr:rowOff>
    </xdr:to>
    <xdr:sp>
      <xdr:nvSpPr>
        <xdr:cNvPr id="107" name="Line 19"/>
        <xdr:cNvSpPr>
          <a:spLocks noChangeShapeType="1"/>
        </xdr:cNvSpPr>
      </xdr:nvSpPr>
      <xdr:spPr>
        <a:xfrm>
          <a:off x="3603625" y="5480685"/>
          <a:ext cx="14605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3</xdr:col>
      <xdr:colOff>1257300</xdr:colOff>
      <xdr:row>31</xdr:row>
      <xdr:rowOff>142875</xdr:rowOff>
    </xdr:from>
    <xdr:to>
      <xdr:col>4</xdr:col>
      <xdr:colOff>19050</xdr:colOff>
      <xdr:row>31</xdr:row>
      <xdr:rowOff>142875</xdr:rowOff>
    </xdr:to>
    <xdr:sp>
      <xdr:nvSpPr>
        <xdr:cNvPr id="108" name="Line 19"/>
        <xdr:cNvSpPr>
          <a:spLocks noChangeShapeType="1"/>
        </xdr:cNvSpPr>
      </xdr:nvSpPr>
      <xdr:spPr>
        <a:xfrm>
          <a:off x="3594100" y="5648325"/>
          <a:ext cx="14605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3</xdr:col>
      <xdr:colOff>1133475</xdr:colOff>
      <xdr:row>49</xdr:row>
      <xdr:rowOff>123825</xdr:rowOff>
    </xdr:from>
    <xdr:to>
      <xdr:col>3</xdr:col>
      <xdr:colOff>1343025</xdr:colOff>
      <xdr:row>49</xdr:row>
      <xdr:rowOff>123825</xdr:rowOff>
    </xdr:to>
    <xdr:sp>
      <xdr:nvSpPr>
        <xdr:cNvPr id="109" name="Line 142"/>
        <xdr:cNvSpPr>
          <a:spLocks noChangeShapeType="1"/>
        </xdr:cNvSpPr>
      </xdr:nvSpPr>
      <xdr:spPr>
        <a:xfrm flipV="1">
          <a:off x="3470275" y="8753475"/>
          <a:ext cx="20955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3</xdr:col>
      <xdr:colOff>1247775</xdr:colOff>
      <xdr:row>20</xdr:row>
      <xdr:rowOff>133350</xdr:rowOff>
    </xdr:from>
    <xdr:to>
      <xdr:col>4</xdr:col>
      <xdr:colOff>9525</xdr:colOff>
      <xdr:row>20</xdr:row>
      <xdr:rowOff>133350</xdr:rowOff>
    </xdr:to>
    <xdr:sp>
      <xdr:nvSpPr>
        <xdr:cNvPr id="110" name="Line 19"/>
        <xdr:cNvSpPr>
          <a:spLocks noChangeShapeType="1"/>
        </xdr:cNvSpPr>
      </xdr:nvSpPr>
      <xdr:spPr>
        <a:xfrm>
          <a:off x="3584575" y="3794760"/>
          <a:ext cx="14605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3</xdr:col>
      <xdr:colOff>1257300</xdr:colOff>
      <xdr:row>32</xdr:row>
      <xdr:rowOff>104775</xdr:rowOff>
    </xdr:from>
    <xdr:to>
      <xdr:col>4</xdr:col>
      <xdr:colOff>19050</xdr:colOff>
      <xdr:row>32</xdr:row>
      <xdr:rowOff>104775</xdr:rowOff>
    </xdr:to>
    <xdr:sp>
      <xdr:nvSpPr>
        <xdr:cNvPr id="111" name="Line 19"/>
        <xdr:cNvSpPr>
          <a:spLocks noChangeShapeType="1"/>
        </xdr:cNvSpPr>
      </xdr:nvSpPr>
      <xdr:spPr>
        <a:xfrm>
          <a:off x="3594100" y="5777865"/>
          <a:ext cx="14605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3</xdr:col>
      <xdr:colOff>1123950</xdr:colOff>
      <xdr:row>54</xdr:row>
      <xdr:rowOff>123825</xdr:rowOff>
    </xdr:from>
    <xdr:to>
      <xdr:col>3</xdr:col>
      <xdr:colOff>1333500</xdr:colOff>
      <xdr:row>54</xdr:row>
      <xdr:rowOff>123825</xdr:rowOff>
    </xdr:to>
    <xdr:sp>
      <xdr:nvSpPr>
        <xdr:cNvPr id="112" name="Line 146"/>
        <xdr:cNvSpPr>
          <a:spLocks noChangeShapeType="1"/>
        </xdr:cNvSpPr>
      </xdr:nvSpPr>
      <xdr:spPr>
        <a:xfrm flipV="1">
          <a:off x="3460750" y="9591675"/>
          <a:ext cx="20955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2</xdr:col>
      <xdr:colOff>866775</xdr:colOff>
      <xdr:row>27</xdr:row>
      <xdr:rowOff>95250</xdr:rowOff>
    </xdr:from>
    <xdr:to>
      <xdr:col>2</xdr:col>
      <xdr:colOff>1190625</xdr:colOff>
      <xdr:row>27</xdr:row>
      <xdr:rowOff>95250</xdr:rowOff>
    </xdr:to>
    <xdr:sp>
      <xdr:nvSpPr>
        <xdr:cNvPr id="113" name="Line 135"/>
        <xdr:cNvSpPr>
          <a:spLocks noChangeShapeType="1"/>
        </xdr:cNvSpPr>
      </xdr:nvSpPr>
      <xdr:spPr>
        <a:xfrm>
          <a:off x="2009775" y="4930140"/>
          <a:ext cx="32385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7</xdr:col>
      <xdr:colOff>533400</xdr:colOff>
      <xdr:row>10</xdr:row>
      <xdr:rowOff>104775</xdr:rowOff>
    </xdr:from>
    <xdr:to>
      <xdr:col>7</xdr:col>
      <xdr:colOff>962025</xdr:colOff>
      <xdr:row>10</xdr:row>
      <xdr:rowOff>104775</xdr:rowOff>
    </xdr:to>
    <xdr:sp>
      <xdr:nvSpPr>
        <xdr:cNvPr id="114" name="Line 63"/>
        <xdr:cNvSpPr>
          <a:spLocks noChangeShapeType="1"/>
        </xdr:cNvSpPr>
      </xdr:nvSpPr>
      <xdr:spPr>
        <a:xfrm>
          <a:off x="6540500" y="2089785"/>
          <a:ext cx="428625"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2</xdr:col>
      <xdr:colOff>857250</xdr:colOff>
      <xdr:row>12</xdr:row>
      <xdr:rowOff>82550</xdr:rowOff>
    </xdr:from>
    <xdr:to>
      <xdr:col>2</xdr:col>
      <xdr:colOff>1190625</xdr:colOff>
      <xdr:row>12</xdr:row>
      <xdr:rowOff>82550</xdr:rowOff>
    </xdr:to>
    <xdr:sp>
      <xdr:nvSpPr>
        <xdr:cNvPr id="115" name="Line 48"/>
        <xdr:cNvSpPr>
          <a:spLocks noChangeShapeType="1"/>
        </xdr:cNvSpPr>
      </xdr:nvSpPr>
      <xdr:spPr>
        <a:xfrm>
          <a:off x="2000250" y="2402840"/>
          <a:ext cx="333375"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2</xdr:col>
      <xdr:colOff>869950</xdr:colOff>
      <xdr:row>15</xdr:row>
      <xdr:rowOff>107950</xdr:rowOff>
    </xdr:from>
    <xdr:to>
      <xdr:col>3</xdr:col>
      <xdr:colOff>3175</xdr:colOff>
      <xdr:row>15</xdr:row>
      <xdr:rowOff>107950</xdr:rowOff>
    </xdr:to>
    <xdr:sp>
      <xdr:nvSpPr>
        <xdr:cNvPr id="119" name="Line 48"/>
        <xdr:cNvSpPr>
          <a:spLocks noChangeShapeType="1"/>
        </xdr:cNvSpPr>
      </xdr:nvSpPr>
      <xdr:spPr>
        <a:xfrm>
          <a:off x="2012950" y="2931160"/>
          <a:ext cx="327025"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2</xdr:col>
      <xdr:colOff>869950</xdr:colOff>
      <xdr:row>28</xdr:row>
      <xdr:rowOff>114300</xdr:rowOff>
    </xdr:from>
    <xdr:to>
      <xdr:col>3</xdr:col>
      <xdr:colOff>3175</xdr:colOff>
      <xdr:row>28</xdr:row>
      <xdr:rowOff>114300</xdr:rowOff>
    </xdr:to>
    <xdr:sp>
      <xdr:nvSpPr>
        <xdr:cNvPr id="120" name="Line 48"/>
        <xdr:cNvSpPr>
          <a:spLocks noChangeShapeType="1"/>
        </xdr:cNvSpPr>
      </xdr:nvSpPr>
      <xdr:spPr>
        <a:xfrm>
          <a:off x="2012950" y="5116830"/>
          <a:ext cx="327025"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xdr:from>
      <xdr:col>0</xdr:col>
      <xdr:colOff>9525</xdr:colOff>
      <xdr:row>0</xdr:row>
      <xdr:rowOff>180975</xdr:rowOff>
    </xdr:from>
    <xdr:to>
      <xdr:col>18</xdr:col>
      <xdr:colOff>0</xdr:colOff>
      <xdr:row>3</xdr:row>
      <xdr:rowOff>28575</xdr:rowOff>
    </xdr:to>
    <xdr:sp>
      <xdr:nvSpPr>
        <xdr:cNvPr id="2" name="TextBox 1"/>
        <xdr:cNvSpPr txBox="1"/>
      </xdr:nvSpPr>
      <xdr:spPr>
        <a:xfrm>
          <a:off x="9525" y="180975"/>
          <a:ext cx="7381875" cy="441960"/>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altLang="zh-CN" sz="1600" b="1"/>
            <a:t>01</a:t>
          </a:r>
          <a:r>
            <a:rPr lang="zh-CN" altLang="en-US" sz="1600" b="1"/>
            <a:t>基础信息输入栏</a:t>
          </a:r>
          <a:endParaRPr lang="zh-CN" altLang="en-US" sz="1600" b="1"/>
        </a:p>
      </xdr:txBody>
    </xdr:sp>
    <xdr:clientData/>
  </xdr:twoCellAnchor>
</xdr:wsDr>
</file>

<file path=xl/drawings/drawing4.xml><?xml version="1.0" encoding="utf-8"?>
<xdr:wsDr xmlns:xdr="http://schemas.openxmlformats.org/drawingml/2006/spreadsheetDrawing" xmlns:r="http://schemas.openxmlformats.org/officeDocument/2006/relationships" xmlns:a="http://schemas.openxmlformats.org/drawingml/2006/main">
  <xdr:twoCellAnchor editAs="oneCell">
    <xdr:from>
      <xdr:col>2</xdr:col>
      <xdr:colOff>0</xdr:colOff>
      <xdr:row>42</xdr:row>
      <xdr:rowOff>0</xdr:rowOff>
    </xdr:from>
    <xdr:to>
      <xdr:col>2</xdr:col>
      <xdr:colOff>76200</xdr:colOff>
      <xdr:row>43</xdr:row>
      <xdr:rowOff>9525</xdr:rowOff>
    </xdr:to>
    <xdr:sp>
      <xdr:nvSpPr>
        <xdr:cNvPr id="2" name="Text Box 1"/>
        <xdr:cNvSpPr txBox="1">
          <a:spLocks noChangeArrowheads="1"/>
        </xdr:cNvSpPr>
      </xdr:nvSpPr>
      <xdr:spPr>
        <a:xfrm>
          <a:off x="2540000" y="8515350"/>
          <a:ext cx="7620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5.xml><?xml version="1.0" encoding="utf-8"?>
<xdr:wsDr xmlns:xdr="http://schemas.openxmlformats.org/drawingml/2006/spreadsheetDrawing" xmlns:r="http://schemas.openxmlformats.org/officeDocument/2006/relationships" xmlns:a="http://schemas.openxmlformats.org/drawingml/2006/main">
  <xdr:twoCellAnchor editAs="oneCell">
    <xdr:from>
      <xdr:col>16</xdr:col>
      <xdr:colOff>635635</xdr:colOff>
      <xdr:row>29</xdr:row>
      <xdr:rowOff>148590</xdr:rowOff>
    </xdr:from>
    <xdr:to>
      <xdr:col>21</xdr:col>
      <xdr:colOff>825500</xdr:colOff>
      <xdr:row>60</xdr:row>
      <xdr:rowOff>92075</xdr:rowOff>
    </xdr:to>
    <xdr:pic>
      <xdr:nvPicPr>
        <xdr:cNvPr id="2" name="图片 1"/>
        <xdr:cNvPicPr>
          <a:picLocks noChangeAspect="1"/>
        </xdr:cNvPicPr>
      </xdr:nvPicPr>
      <xdr:blipFill>
        <a:blip r:embed="rId1"/>
        <a:stretch>
          <a:fillRect/>
        </a:stretch>
      </xdr:blipFill>
      <xdr:spPr>
        <a:xfrm>
          <a:off x="14542135" y="6950075"/>
          <a:ext cx="4317365" cy="6144260"/>
        </a:xfrm>
        <a:prstGeom prst="rect">
          <a:avLst/>
        </a:prstGeom>
        <a:noFill/>
        <a:ln w="9525">
          <a:noFill/>
        </a:ln>
      </xdr:spPr>
    </xdr:pic>
    <xdr:clientData/>
  </xdr:twoCellAnchor>
  <xdr:twoCellAnchor editAs="oneCell">
    <xdr:from>
      <xdr:col>25</xdr:col>
      <xdr:colOff>400050</xdr:colOff>
      <xdr:row>29</xdr:row>
      <xdr:rowOff>41275</xdr:rowOff>
    </xdr:from>
    <xdr:to>
      <xdr:col>34</xdr:col>
      <xdr:colOff>349250</xdr:colOff>
      <xdr:row>71</xdr:row>
      <xdr:rowOff>155575</xdr:rowOff>
    </xdr:to>
    <xdr:pic>
      <xdr:nvPicPr>
        <xdr:cNvPr id="3" name="图片 2"/>
        <xdr:cNvPicPr>
          <a:picLocks noChangeAspect="1"/>
        </xdr:cNvPicPr>
      </xdr:nvPicPr>
      <xdr:blipFill>
        <a:blip r:embed="rId2"/>
        <a:stretch>
          <a:fillRect/>
        </a:stretch>
      </xdr:blipFill>
      <xdr:spPr>
        <a:xfrm>
          <a:off x="21278850" y="6842760"/>
          <a:ext cx="6400800" cy="8515350"/>
        </a:xfrm>
        <a:prstGeom prst="rect">
          <a:avLst/>
        </a:prstGeom>
        <a:noFill/>
        <a:ln w="9525">
          <a:noFill/>
        </a:ln>
      </xdr:spPr>
    </xdr:pic>
    <xdr:clientData/>
  </xdr:twoCellAnchor>
</xdr:wsDr>
</file>

<file path=xl/drawings/drawing6.xml><?xml version="1.0" encoding="utf-8"?>
<xdr:wsDr xmlns:xdr="http://schemas.openxmlformats.org/drawingml/2006/spreadsheetDrawing" xmlns:r="http://schemas.openxmlformats.org/officeDocument/2006/relationships" xmlns:a="http://schemas.openxmlformats.org/drawingml/2006/main">
  <xdr:twoCellAnchor editAs="oneCell">
    <xdr:from>
      <xdr:col>6</xdr:col>
      <xdr:colOff>184150</xdr:colOff>
      <xdr:row>1</xdr:row>
      <xdr:rowOff>19685</xdr:rowOff>
    </xdr:from>
    <xdr:to>
      <xdr:col>12</xdr:col>
      <xdr:colOff>381000</xdr:colOff>
      <xdr:row>29</xdr:row>
      <xdr:rowOff>114300</xdr:rowOff>
    </xdr:to>
    <xdr:pic>
      <xdr:nvPicPr>
        <xdr:cNvPr id="4" name="图片 3"/>
        <xdr:cNvPicPr>
          <a:picLocks noChangeAspect="1"/>
        </xdr:cNvPicPr>
      </xdr:nvPicPr>
      <xdr:blipFill>
        <a:blip r:embed="rId1"/>
        <a:stretch>
          <a:fillRect/>
        </a:stretch>
      </xdr:blipFill>
      <xdr:spPr>
        <a:xfrm>
          <a:off x="8013700" y="202565"/>
          <a:ext cx="3816350" cy="5276215"/>
        </a:xfrm>
        <a:prstGeom prst="rect">
          <a:avLst/>
        </a:prstGeom>
        <a:noFill/>
        <a:ln w="9525">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Work\2%20&#22825;&#20581;-&#21442;&#21152;&#39033;&#30446;\81.&#24120;&#24030;&#28023;&#26519;&#31232;&#22303;&#22686;&#36164;&#39033;&#30446;&#65288;2024&#65289;\1%20&#35828;&#26126;&#25253;&#21578;&#21450;&#26126;&#32454;&#34920;\&#22825;&#20852;&#35780;&#25253;&#23383;[2024]&#31532;0233&#21495;-&#30427;&#21644;&#36164;&#28304;&#25311;&#19982;&#28023;&#26519;&#31232;&#22303;&#24320;&#23637;&#32929;&#26435;&#21512;&#20316;&#36164;&#20135;&#35780;&#20272;&#39033;&#30446;0320&#65288;&#19977;&#23457;&#35843;&#25972;&#65289;\4%20&#24120;&#24030;&#28023;&#26519;&#31232;&#22303;&#25104;&#26412;&#27861;&#35780;&#20272;&#26126;&#32454;&#34920;0316.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目录"/>
      <sheetName val="功能执行"/>
      <sheetName val="映射表"/>
      <sheetName val="过渡表"/>
      <sheetName val="评估分工表"/>
      <sheetName val="列名配置表"/>
      <sheetName val="基本数据"/>
      <sheetName val="基本情况"/>
      <sheetName val="会计政策调查表"/>
      <sheetName val="税费计提标准表"/>
      <sheetName val="历史报表"/>
      <sheetName val="1汇总表 (备案表样式)"/>
      <sheetName val="1汇总表"/>
      <sheetName val="2分类汇总"/>
      <sheetName val="3流动汇总"/>
      <sheetName val="3-1货币汇总表"/>
      <sheetName val="3-1-1现金"/>
      <sheetName val="3-1-2银行存款"/>
      <sheetName val="3-1-3其他货币资金"/>
      <sheetName val="3-2交易性金融资产汇总"/>
      <sheetName val="3-2-1交易性-股票"/>
      <sheetName val="3-2-2交易性-债券"/>
      <sheetName val="3-2-3交易性-基金"/>
      <sheetName val="3-3衍生金融资产"/>
      <sheetName val="3-4应收票据"/>
      <sheetName val="3-5应收账款"/>
      <sheetName val="3-6应收款项融资"/>
      <sheetName val="3-7预付账款"/>
      <sheetName val="3-8应收利息"/>
      <sheetName val="3-9应收股利"/>
      <sheetName val="3-10其他应收款"/>
      <sheetName val="3-11存货汇总"/>
      <sheetName val="3-11-1材料采购（在途物资）"/>
      <sheetName val="3-11-2原材料"/>
      <sheetName val="3-11-3在库周转材料"/>
      <sheetName val="3-11-4委托加工物资"/>
      <sheetName val="3-11-5产成品（库存商品）"/>
      <sheetName val="3-11-6在产品（自制半成品）"/>
      <sheetName val="3-11-7发出商品"/>
      <sheetName val="3-11-8在用周转材料"/>
      <sheetName val="3-12合同资产"/>
      <sheetName val="3-13持有待售资产"/>
      <sheetName val="3-14一年内到期的非流动资产"/>
      <sheetName val="在产品后续加工费"/>
      <sheetName val="收入成本表"/>
      <sheetName val="3-15其他流动资产"/>
      <sheetName val="4非流动资产汇总"/>
      <sheetName val="4-1可供出售金融资产汇总"/>
      <sheetName val="4-1-1可出售-股票"/>
      <sheetName val="4-1-2可出售-债券"/>
      <sheetName val="4-1-3可出售-其他"/>
      <sheetName val="4-2持有至到期投资"/>
      <sheetName val="4-3债权投资"/>
      <sheetName val="4-4其他债权投资"/>
      <sheetName val="4-5长期应收款"/>
      <sheetName val="4-6长期股权投资"/>
      <sheetName val="4-7投资性房地产汇总"/>
      <sheetName val="4-7-1投资性-房屋（成本计量）"/>
      <sheetName val="4-7-2投资性-房屋（公允计量）"/>
      <sheetName val="4-7-3投资性-土地（成本计量）"/>
      <sheetName val="4-7-4投资性-土地（公允计量）"/>
      <sheetName val="4-8固定资产汇总"/>
      <sheetName val="4-8-4井巷工程"/>
      <sheetName val="4-8-5铺轨"/>
      <sheetName val="4-8-9土地"/>
      <sheetName val="4-9其他权益工具投资"/>
      <sheetName val="4-8-1房屋建筑物"/>
      <sheetName val="前期费及年限"/>
      <sheetName val="房屋建筑物案例序号1"/>
      <sheetName val="价格趋势参考"/>
      <sheetName val="4-8-2构筑物"/>
      <sheetName val="构筑物案例序号6"/>
      <sheetName val="4-8-3管道沟槽"/>
      <sheetName val="4-8-6机器设备"/>
      <sheetName val="经济性贬值测算"/>
      <sheetName val="稀土氧化物消耗总量"/>
      <sheetName val="机器设备询价记录"/>
      <sheetName val="机器设备国家统计局价格指数 "/>
      <sheetName val="设备安装费、运杂费及基础费参考表"/>
      <sheetName val="4-8-7车辆"/>
      <sheetName val="序号1市场法"/>
      <sheetName val="序号2市场法"/>
      <sheetName val="序号3市场法"/>
      <sheetName val="序号4市场法"/>
      <sheetName val="序号5市场法"/>
      <sheetName val="序号6市场法"/>
      <sheetName val="序号7市场法"/>
      <sheetName val="序号9市场法"/>
      <sheetName val="序号10市场法"/>
      <sheetName val="序号11市场法 "/>
      <sheetName val="4-8-8电子设备"/>
      <sheetName val="4-10其他非流动金融资产"/>
      <sheetName val="4-11在建工程汇总"/>
      <sheetName val="4-11-1在建（土建）"/>
      <sheetName val="4-11-2在建（设备）"/>
      <sheetName val="4-11-3在建（矿建）"/>
      <sheetName val="4-11-4在建（前期及其他）"/>
      <sheetName val="4-12工程物资"/>
      <sheetName val="4-13固定资产清理"/>
      <sheetName val="4-14生产性生物资产"/>
      <sheetName val="4-15使用权资产汇总"/>
      <sheetName val="4-15-1使用权资产-房屋建筑物（融资租赁）"/>
      <sheetName val="4-15-2使用权资产-房屋建筑物（经营租赁）"/>
      <sheetName val="4-15-3使用权资产-机器设备（融资租赁）"/>
      <sheetName val="4-15-4使用权资产-机器设备（经营租赁）"/>
      <sheetName val="4-15-5使用权资产-车辆（融资租赁）"/>
      <sheetName val="4-15-6使用权资产-车辆（经营租赁）"/>
      <sheetName val="4-15-7使用权资产-电子设备（融资租赁）"/>
      <sheetName val="4-15-8使用权资产-电子设备（经营租赁）"/>
      <sheetName val="4-15-9使用权资产-土地（融资租赁）"/>
      <sheetName val="4-15-10使用权资产-土地（经营租赁）"/>
      <sheetName val="4-16油气资产"/>
      <sheetName val="4-17无形资产汇总"/>
      <sheetName val="4-17-2无形-矿业权"/>
      <sheetName val="4-17-1无形-土地"/>
      <sheetName val="市场法土地序号1"/>
      <sheetName val="市场法土地序号2-4"/>
      <sheetName val="土地出让明细"/>
      <sheetName val="市场法参考基准地价分值体系"/>
      <sheetName val="序号1工业用地基准地价法 "/>
      <sheetName val="序号2-4工业用地基准地价法"/>
      <sheetName val="常州市地价指数"/>
      <sheetName val="4-17-3无形-其他"/>
      <sheetName val="4-18开发支出"/>
      <sheetName val="4-19商誉"/>
      <sheetName val="参数"/>
      <sheetName val="4-20长期待摊费用"/>
      <sheetName val="4-21递延所得税资产"/>
      <sheetName val="4-22其他非流动资产"/>
      <sheetName val="5流动负债汇总"/>
      <sheetName val="5-1短期借款"/>
      <sheetName val="5-2交易性金融负债"/>
      <sheetName val="5-3衍生金融负债"/>
      <sheetName val="5-4应付票据"/>
      <sheetName val="5-5应付账款"/>
      <sheetName val="5-6预收账款"/>
      <sheetName val="5-7合同负债"/>
      <sheetName val="5-8职工薪酬"/>
      <sheetName val="5-9应交税费"/>
      <sheetName val="5-10应付利息"/>
      <sheetName val="5-11应付股利（利润）"/>
      <sheetName val="5-12其他应付款"/>
      <sheetName val="5-13持有待售负债"/>
      <sheetName val="5-14一年内到期非流动负债"/>
      <sheetName val="5-15其他流动负债"/>
      <sheetName val="万元表"/>
      <sheetName val="6非流动负债汇总 "/>
      <sheetName val="6-1长期借款"/>
      <sheetName val="6-2应付债券"/>
      <sheetName val="6-3租赁负债"/>
      <sheetName val="6-4长期应付款"/>
      <sheetName val="6-5专项应付款"/>
      <sheetName val="6-6预计负债"/>
      <sheetName val="6-7递延收益"/>
      <sheetName val="6-8递延所得税负债"/>
      <sheetName val="6-9其他非流动负债"/>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row r="14">
          <cell r="C14">
            <v>0.0683760683760684</v>
          </cell>
        </row>
      </sheetData>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comments" Target="../comments1.xml"/></Relationships>
</file>

<file path=xl/worksheets/_rels/sheet61.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comments" Target="../comments2.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B3"/>
  <sheetViews>
    <sheetView workbookViewId="0">
      <selection activeCell="K14" sqref="K14"/>
    </sheetView>
  </sheetViews>
  <sheetFormatPr defaultColWidth="9" defaultRowHeight="15.6" outlineLevelRow="2" outlineLevelCol="1"/>
  <cols>
    <col min="1" max="1" width="29.1666666666667" customWidth="1"/>
    <col min="2" max="2" width="37.1666666666667" customWidth="1"/>
  </cols>
  <sheetData>
    <row r="1" spans="1:2">
      <c r="A1" s="832" t="s">
        <v>0</v>
      </c>
      <c r="B1" s="832" t="s">
        <v>1</v>
      </c>
    </row>
    <row r="2" spans="1:2">
      <c r="A2" s="833" t="s">
        <v>2</v>
      </c>
      <c r="B2" s="834" t="s">
        <v>3</v>
      </c>
    </row>
    <row r="3" spans="1:2">
      <c r="A3" s="835" t="s">
        <v>4</v>
      </c>
      <c r="B3" s="836" t="s">
        <v>5</v>
      </c>
    </row>
  </sheetData>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K21"/>
  <sheetViews>
    <sheetView showGridLines="0" zoomScaleSheetLayoutView="115" workbookViewId="0">
      <selection activeCell="E54" sqref="E54"/>
    </sheetView>
  </sheetViews>
  <sheetFormatPr defaultColWidth="9" defaultRowHeight="15.6"/>
  <cols>
    <col min="1" max="11" width="11.1666666666667" style="57" customWidth="1"/>
    <col min="12" max="256" width="9" style="57"/>
    <col min="257" max="267" width="11.1666666666667" style="57" customWidth="1"/>
    <col min="268" max="512" width="9" style="57"/>
    <col min="513" max="523" width="11.1666666666667" style="57" customWidth="1"/>
    <col min="524" max="768" width="9" style="57"/>
    <col min="769" max="779" width="11.1666666666667" style="57" customWidth="1"/>
    <col min="780" max="1024" width="9" style="57"/>
    <col min="1025" max="1035" width="11.1666666666667" style="57" customWidth="1"/>
    <col min="1036" max="1280" width="9" style="57"/>
    <col min="1281" max="1291" width="11.1666666666667" style="57" customWidth="1"/>
    <col min="1292" max="1536" width="9" style="57"/>
    <col min="1537" max="1547" width="11.1666666666667" style="57" customWidth="1"/>
    <col min="1548" max="1792" width="9" style="57"/>
    <col min="1793" max="1803" width="11.1666666666667" style="57" customWidth="1"/>
    <col min="1804" max="2048" width="9" style="57"/>
    <col min="2049" max="2059" width="11.1666666666667" style="57" customWidth="1"/>
    <col min="2060" max="2304" width="9" style="57"/>
    <col min="2305" max="2315" width="11.1666666666667" style="57" customWidth="1"/>
    <col min="2316" max="2560" width="9" style="57"/>
    <col min="2561" max="2571" width="11.1666666666667" style="57" customWidth="1"/>
    <col min="2572" max="2816" width="9" style="57"/>
    <col min="2817" max="2827" width="11.1666666666667" style="57" customWidth="1"/>
    <col min="2828" max="3072" width="9" style="57"/>
    <col min="3073" max="3083" width="11.1666666666667" style="57" customWidth="1"/>
    <col min="3084" max="3328" width="9" style="57"/>
    <col min="3329" max="3339" width="11.1666666666667" style="57" customWidth="1"/>
    <col min="3340" max="3584" width="9" style="57"/>
    <col min="3585" max="3595" width="11.1666666666667" style="57" customWidth="1"/>
    <col min="3596" max="3840" width="9" style="57"/>
    <col min="3841" max="3851" width="11.1666666666667" style="57" customWidth="1"/>
    <col min="3852" max="4096" width="9" style="57"/>
    <col min="4097" max="4107" width="11.1666666666667" style="57" customWidth="1"/>
    <col min="4108" max="4352" width="9" style="57"/>
    <col min="4353" max="4363" width="11.1666666666667" style="57" customWidth="1"/>
    <col min="4364" max="4608" width="9" style="57"/>
    <col min="4609" max="4619" width="11.1666666666667" style="57" customWidth="1"/>
    <col min="4620" max="4864" width="9" style="57"/>
    <col min="4865" max="4875" width="11.1666666666667" style="57" customWidth="1"/>
    <col min="4876" max="5120" width="9" style="57"/>
    <col min="5121" max="5131" width="11.1666666666667" style="57" customWidth="1"/>
    <col min="5132" max="5376" width="9" style="57"/>
    <col min="5377" max="5387" width="11.1666666666667" style="57" customWidth="1"/>
    <col min="5388" max="5632" width="9" style="57"/>
    <col min="5633" max="5643" width="11.1666666666667" style="57" customWidth="1"/>
    <col min="5644" max="5888" width="9" style="57"/>
    <col min="5889" max="5899" width="11.1666666666667" style="57" customWidth="1"/>
    <col min="5900" max="6144" width="9" style="57"/>
    <col min="6145" max="6155" width="11.1666666666667" style="57" customWidth="1"/>
    <col min="6156" max="6400" width="9" style="57"/>
    <col min="6401" max="6411" width="11.1666666666667" style="57" customWidth="1"/>
    <col min="6412" max="6656" width="9" style="57"/>
    <col min="6657" max="6667" width="11.1666666666667" style="57" customWidth="1"/>
    <col min="6668" max="6912" width="9" style="57"/>
    <col min="6913" max="6923" width="11.1666666666667" style="57" customWidth="1"/>
    <col min="6924" max="7168" width="9" style="57"/>
    <col min="7169" max="7179" width="11.1666666666667" style="57" customWidth="1"/>
    <col min="7180" max="7424" width="9" style="57"/>
    <col min="7425" max="7435" width="11.1666666666667" style="57" customWidth="1"/>
    <col min="7436" max="7680" width="9" style="57"/>
    <col min="7681" max="7691" width="11.1666666666667" style="57" customWidth="1"/>
    <col min="7692" max="7936" width="9" style="57"/>
    <col min="7937" max="7947" width="11.1666666666667" style="57" customWidth="1"/>
    <col min="7948" max="8192" width="9" style="57"/>
    <col min="8193" max="8203" width="11.1666666666667" style="57" customWidth="1"/>
    <col min="8204" max="8448" width="9" style="57"/>
    <col min="8449" max="8459" width="11.1666666666667" style="57" customWidth="1"/>
    <col min="8460" max="8704" width="9" style="57"/>
    <col min="8705" max="8715" width="11.1666666666667" style="57" customWidth="1"/>
    <col min="8716" max="8960" width="9" style="57"/>
    <col min="8961" max="8971" width="11.1666666666667" style="57" customWidth="1"/>
    <col min="8972" max="9216" width="9" style="57"/>
    <col min="9217" max="9227" width="11.1666666666667" style="57" customWidth="1"/>
    <col min="9228" max="9472" width="9" style="57"/>
    <col min="9473" max="9483" width="11.1666666666667" style="57" customWidth="1"/>
    <col min="9484" max="9728" width="9" style="57"/>
    <col min="9729" max="9739" width="11.1666666666667" style="57" customWidth="1"/>
    <col min="9740" max="9984" width="9" style="57"/>
    <col min="9985" max="9995" width="11.1666666666667" style="57" customWidth="1"/>
    <col min="9996" max="10240" width="9" style="57"/>
    <col min="10241" max="10251" width="11.1666666666667" style="57" customWidth="1"/>
    <col min="10252" max="10496" width="9" style="57"/>
    <col min="10497" max="10507" width="11.1666666666667" style="57" customWidth="1"/>
    <col min="10508" max="10752" width="9" style="57"/>
    <col min="10753" max="10763" width="11.1666666666667" style="57" customWidth="1"/>
    <col min="10764" max="11008" width="9" style="57"/>
    <col min="11009" max="11019" width="11.1666666666667" style="57" customWidth="1"/>
    <col min="11020" max="11264" width="9" style="57"/>
    <col min="11265" max="11275" width="11.1666666666667" style="57" customWidth="1"/>
    <col min="11276" max="11520" width="9" style="57"/>
    <col min="11521" max="11531" width="11.1666666666667" style="57" customWidth="1"/>
    <col min="11532" max="11776" width="9" style="57"/>
    <col min="11777" max="11787" width="11.1666666666667" style="57" customWidth="1"/>
    <col min="11788" max="12032" width="9" style="57"/>
    <col min="12033" max="12043" width="11.1666666666667" style="57" customWidth="1"/>
    <col min="12044" max="12288" width="9" style="57"/>
    <col min="12289" max="12299" width="11.1666666666667" style="57" customWidth="1"/>
    <col min="12300" max="12544" width="9" style="57"/>
    <col min="12545" max="12555" width="11.1666666666667" style="57" customWidth="1"/>
    <col min="12556" max="12800" width="9" style="57"/>
    <col min="12801" max="12811" width="11.1666666666667" style="57" customWidth="1"/>
    <col min="12812" max="13056" width="9" style="57"/>
    <col min="13057" max="13067" width="11.1666666666667" style="57" customWidth="1"/>
    <col min="13068" max="13312" width="9" style="57"/>
    <col min="13313" max="13323" width="11.1666666666667" style="57" customWidth="1"/>
    <col min="13324" max="13568" width="9" style="57"/>
    <col min="13569" max="13579" width="11.1666666666667" style="57" customWidth="1"/>
    <col min="13580" max="13824" width="9" style="57"/>
    <col min="13825" max="13835" width="11.1666666666667" style="57" customWidth="1"/>
    <col min="13836" max="14080" width="9" style="57"/>
    <col min="14081" max="14091" width="11.1666666666667" style="57" customWidth="1"/>
    <col min="14092" max="14336" width="9" style="57"/>
    <col min="14337" max="14347" width="11.1666666666667" style="57" customWidth="1"/>
    <col min="14348" max="14592" width="9" style="57"/>
    <col min="14593" max="14603" width="11.1666666666667" style="57" customWidth="1"/>
    <col min="14604" max="14848" width="9" style="57"/>
    <col min="14849" max="14859" width="11.1666666666667" style="57" customWidth="1"/>
    <col min="14860" max="15104" width="9" style="57"/>
    <col min="15105" max="15115" width="11.1666666666667" style="57" customWidth="1"/>
    <col min="15116" max="15360" width="9" style="57"/>
    <col min="15361" max="15371" width="11.1666666666667" style="57" customWidth="1"/>
    <col min="15372" max="15616" width="9" style="57"/>
    <col min="15617" max="15627" width="11.1666666666667" style="57" customWidth="1"/>
    <col min="15628" max="15872" width="9" style="57"/>
    <col min="15873" max="15883" width="11.1666666666667" style="57" customWidth="1"/>
    <col min="15884" max="16128" width="9" style="57"/>
    <col min="16129" max="16139" width="11.1666666666667" style="57" customWidth="1"/>
    <col min="16140" max="16384" width="9" style="57"/>
  </cols>
  <sheetData>
    <row r="1" spans="1:11">
      <c r="A1" s="807"/>
      <c r="B1" s="808"/>
      <c r="C1" s="808"/>
      <c r="D1" s="808"/>
      <c r="E1" s="808"/>
      <c r="F1" s="808"/>
      <c r="G1" s="808"/>
      <c r="H1" s="808"/>
      <c r="I1" s="808"/>
      <c r="J1" s="808"/>
      <c r="K1" s="809"/>
    </row>
    <row r="2" spans="1:11">
      <c r="A2" s="810"/>
      <c r="B2" s="811"/>
      <c r="C2" s="811"/>
      <c r="D2" s="811"/>
      <c r="E2" s="811"/>
      <c r="F2" s="811"/>
      <c r="G2" s="811"/>
      <c r="H2" s="811"/>
      <c r="I2" s="811"/>
      <c r="J2" s="811"/>
      <c r="K2" s="812"/>
    </row>
    <row r="3" spans="1:11">
      <c r="A3" s="810"/>
      <c r="B3" s="811"/>
      <c r="C3" s="811"/>
      <c r="D3" s="811"/>
      <c r="E3" s="811"/>
      <c r="F3" s="811"/>
      <c r="G3" s="811"/>
      <c r="H3" s="811"/>
      <c r="I3" s="811"/>
      <c r="J3" s="811"/>
      <c r="K3" s="812"/>
    </row>
    <row r="4" spans="1:11">
      <c r="A4" s="810"/>
      <c r="B4" s="811"/>
      <c r="C4" s="811"/>
      <c r="D4" s="811"/>
      <c r="E4" s="811"/>
      <c r="F4" s="811"/>
      <c r="G4" s="811"/>
      <c r="H4" s="811"/>
      <c r="I4" s="811"/>
      <c r="J4" s="811"/>
      <c r="K4" s="812"/>
    </row>
    <row r="5" s="805" customFormat="1" ht="36.6" spans="1:11">
      <c r="A5" s="813" t="s">
        <v>6</v>
      </c>
      <c r="B5" s="814"/>
      <c r="C5" s="814"/>
      <c r="D5" s="814"/>
      <c r="E5" s="814"/>
      <c r="F5" s="814"/>
      <c r="G5" s="814"/>
      <c r="H5" s="814"/>
      <c r="I5" s="814"/>
      <c r="J5" s="814"/>
      <c r="K5" s="815"/>
    </row>
    <row r="6" spans="1:11">
      <c r="A6" s="810"/>
      <c r="B6" s="811"/>
      <c r="C6" s="811"/>
      <c r="D6" s="811"/>
      <c r="E6" s="811"/>
      <c r="F6" s="811"/>
      <c r="G6" s="811"/>
      <c r="H6" s="811"/>
      <c r="I6" s="811"/>
      <c r="J6" s="811"/>
      <c r="K6" s="812"/>
    </row>
    <row r="7" spans="1:11">
      <c r="A7" s="810"/>
      <c r="B7" s="811"/>
      <c r="C7" s="811"/>
      <c r="D7" s="811"/>
      <c r="E7" s="811"/>
      <c r="F7" s="811"/>
      <c r="G7" s="811"/>
      <c r="H7" s="811"/>
      <c r="I7" s="811"/>
      <c r="J7" s="811"/>
      <c r="K7" s="812"/>
    </row>
    <row r="8" ht="28.2" spans="1:11">
      <c r="A8" s="816" t="s">
        <v>7</v>
      </c>
      <c r="B8" s="817"/>
      <c r="C8" s="817"/>
      <c r="D8" s="817"/>
      <c r="E8" s="817"/>
      <c r="F8" s="817"/>
      <c r="G8" s="817"/>
      <c r="H8" s="817"/>
      <c r="I8" s="817"/>
      <c r="J8" s="817"/>
      <c r="K8" s="818"/>
    </row>
    <row r="9" spans="1:11">
      <c r="A9" s="810"/>
      <c r="B9" s="811"/>
      <c r="C9" s="811"/>
      <c r="D9" s="811"/>
      <c r="E9" s="811"/>
      <c r="F9" s="811"/>
      <c r="G9" s="811"/>
      <c r="H9" s="811"/>
      <c r="I9" s="811"/>
      <c r="J9" s="811"/>
      <c r="K9" s="812"/>
    </row>
    <row r="10" s="806" customFormat="1" ht="25.2" spans="1:11">
      <c r="A10" s="819" t="str">
        <f>"评估基准日："&amp;TEXT(基本信息输入表!M7,"yyyy年mm月dd日")</f>
        <v>评估基准日：2025年11月30日</v>
      </c>
      <c r="B10" s="820"/>
      <c r="C10" s="820"/>
      <c r="D10" s="820"/>
      <c r="E10" s="820"/>
      <c r="F10" s="820"/>
      <c r="G10" s="820"/>
      <c r="H10" s="820"/>
      <c r="I10" s="820"/>
      <c r="J10" s="820"/>
      <c r="K10" s="821"/>
    </row>
    <row r="11" s="806" customFormat="1" ht="25.2" spans="1:11">
      <c r="A11" s="822"/>
      <c r="B11" s="823"/>
      <c r="C11" s="823"/>
      <c r="D11" s="823"/>
      <c r="E11" s="823"/>
      <c r="F11" s="823"/>
      <c r="G11" s="823"/>
      <c r="H11" s="823"/>
      <c r="I11" s="823"/>
      <c r="J11" s="823"/>
      <c r="K11" s="824"/>
    </row>
    <row r="12" s="806" customFormat="1" ht="25.2" spans="1:11">
      <c r="A12" s="822"/>
      <c r="B12" s="823"/>
      <c r="C12" s="823"/>
      <c r="D12" s="823"/>
      <c r="E12" s="823"/>
      <c r="F12" s="823"/>
      <c r="G12" s="823"/>
      <c r="H12" s="823"/>
      <c r="I12" s="823"/>
      <c r="J12" s="823"/>
      <c r="K12" s="824"/>
    </row>
    <row r="13" s="806" customFormat="1" ht="25.8" spans="1:11">
      <c r="A13" s="822"/>
      <c r="B13" s="825"/>
      <c r="C13" s="826" t="s">
        <v>8</v>
      </c>
      <c r="D13" s="827"/>
      <c r="E13" s="827"/>
      <c r="F13" s="827"/>
      <c r="G13" s="827"/>
      <c r="H13" s="827"/>
      <c r="I13" s="827"/>
      <c r="J13" s="827"/>
      <c r="K13" s="828"/>
    </row>
    <row r="14" s="806" customFormat="1" ht="25.2" spans="1:11">
      <c r="A14" s="822"/>
      <c r="B14" s="823"/>
      <c r="C14" s="823"/>
      <c r="D14" s="823"/>
      <c r="E14" s="823"/>
      <c r="F14" s="823"/>
      <c r="G14" s="823"/>
      <c r="H14" s="823"/>
      <c r="I14" s="823"/>
      <c r="J14" s="823"/>
      <c r="K14" s="824"/>
    </row>
    <row r="15" s="806" customFormat="1" ht="25.2" spans="1:11">
      <c r="A15" s="822"/>
      <c r="B15" s="823"/>
      <c r="C15" s="823"/>
      <c r="D15" s="823"/>
      <c r="E15" s="823"/>
      <c r="F15" s="823"/>
      <c r="G15" s="823"/>
      <c r="H15" s="823"/>
      <c r="I15" s="823"/>
      <c r="J15" s="823"/>
      <c r="K15" s="824"/>
    </row>
    <row r="16" s="806" customFormat="1" ht="25.8" spans="1:11">
      <c r="A16" s="822"/>
      <c r="B16" s="823"/>
      <c r="C16" s="823" t="s">
        <v>9</v>
      </c>
      <c r="D16" s="823"/>
      <c r="E16" s="823"/>
      <c r="F16" s="823"/>
      <c r="G16" s="823" t="s">
        <v>10</v>
      </c>
      <c r="H16" s="823"/>
      <c r="I16" s="823"/>
      <c r="J16" s="823"/>
      <c r="K16" s="824"/>
    </row>
    <row r="17" s="806" customFormat="1" ht="25.2" spans="1:11">
      <c r="A17" s="822"/>
      <c r="B17" s="823"/>
      <c r="C17" s="823"/>
      <c r="D17" s="823"/>
      <c r="E17" s="823"/>
      <c r="F17" s="823"/>
      <c r="G17" s="823"/>
      <c r="H17" s="823"/>
      <c r="I17" s="823"/>
      <c r="J17" s="823"/>
      <c r="K17" s="824"/>
    </row>
    <row r="18" s="806" customFormat="1" ht="25.2" spans="1:11">
      <c r="A18" s="822"/>
      <c r="B18" s="823"/>
      <c r="C18" s="823"/>
      <c r="D18" s="823"/>
      <c r="E18" s="823"/>
      <c r="F18" s="823"/>
      <c r="G18" s="823"/>
      <c r="H18" s="823"/>
      <c r="I18" s="823"/>
      <c r="J18" s="823"/>
      <c r="K18" s="824"/>
    </row>
    <row r="19" s="806" customFormat="1" ht="25.8" spans="1:11">
      <c r="A19" s="822"/>
      <c r="B19" s="823"/>
      <c r="C19" s="823" t="s">
        <v>11</v>
      </c>
      <c r="D19" s="823"/>
      <c r="E19" s="823"/>
      <c r="F19" s="823"/>
      <c r="G19" s="823" t="s">
        <v>12</v>
      </c>
      <c r="H19" s="823"/>
      <c r="I19" s="823"/>
      <c r="J19" s="823"/>
      <c r="K19" s="824"/>
    </row>
    <row r="20" spans="1:11">
      <c r="A20" s="810"/>
      <c r="B20" s="811"/>
      <c r="C20" s="811"/>
      <c r="D20" s="811"/>
      <c r="E20" s="811"/>
      <c r="F20" s="811"/>
      <c r="G20" s="811"/>
      <c r="H20" s="811"/>
      <c r="I20" s="811"/>
      <c r="J20" s="811"/>
      <c r="K20" s="812"/>
    </row>
    <row r="21" ht="16.35" spans="1:11">
      <c r="A21" s="829"/>
      <c r="B21" s="830"/>
      <c r="C21" s="830"/>
      <c r="D21" s="830"/>
      <c r="E21" s="830"/>
      <c r="F21" s="830"/>
      <c r="G21" s="830"/>
      <c r="H21" s="830"/>
      <c r="I21" s="830"/>
      <c r="J21" s="830"/>
      <c r="K21" s="831"/>
    </row>
  </sheetData>
  <mergeCells count="4">
    <mergeCell ref="A5:K5"/>
    <mergeCell ref="A8:K8"/>
    <mergeCell ref="A10:K10"/>
    <mergeCell ref="C13:J13"/>
  </mergeCells>
  <pageMargins left="0.984251968503937" right="0.984251968503937" top="0.984251968503937" bottom="0.984251968503937" header="0.47244094488189" footer="0.354330708661417"/>
  <pageSetup paperSize="9" scale="9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资产评估基础法明表工作流程图"/>
  <dimension ref="A2:W19"/>
  <sheetViews>
    <sheetView showGridLines="0" workbookViewId="0">
      <selection activeCell="H25" sqref="H25"/>
    </sheetView>
  </sheetViews>
  <sheetFormatPr defaultColWidth="9" defaultRowHeight="15.6"/>
  <cols>
    <col min="1" max="1" width="1.66666666666667" style="766" customWidth="1"/>
    <col min="2" max="2" width="4.5" style="766" customWidth="1"/>
    <col min="3" max="3" width="2.66666666666667" style="766" customWidth="1"/>
    <col min="4" max="4" width="21.6666666666667" style="766" customWidth="1"/>
    <col min="5" max="5" width="2.66666666666667" style="766" customWidth="1"/>
    <col min="6" max="6" width="4.5" style="766" customWidth="1"/>
    <col min="7" max="7" width="2.66666666666667" style="766" customWidth="1"/>
    <col min="8" max="8" width="21.6666666666667" style="766" customWidth="1"/>
    <col min="9" max="9" width="2.66666666666667" style="766" customWidth="1"/>
    <col min="10" max="10" width="4.5" style="766" customWidth="1"/>
    <col min="11" max="11" width="2.66666666666667" style="766" customWidth="1"/>
    <col min="12" max="12" width="21.6666666666667" style="766" customWidth="1"/>
    <col min="13" max="13" width="2.66666666666667" style="766" customWidth="1"/>
    <col min="14" max="14" width="4.5" style="766" customWidth="1"/>
    <col min="15" max="15" width="2.66666666666667" style="766" customWidth="1"/>
    <col min="16" max="16" width="21.6666666666667" style="766" customWidth="1"/>
    <col min="17" max="17" width="2.66666666666667" style="766" customWidth="1"/>
    <col min="18" max="18" width="4.5" style="766" customWidth="1"/>
    <col min="19" max="19" width="2.66666666666667" style="766" customWidth="1"/>
    <col min="20" max="20" width="21.6666666666667" style="766" customWidth="1"/>
    <col min="21" max="21" width="2.66666666666667" style="766" customWidth="1"/>
    <col min="22" max="22" width="4.5" style="766" customWidth="1"/>
    <col min="23" max="23" width="1.5" style="766" customWidth="1"/>
    <col min="24" max="16384" width="9" style="766"/>
  </cols>
  <sheetData>
    <row r="2" s="764" customFormat="1" ht="37.5" customHeight="1" spans="1:23">
      <c r="A2" s="767"/>
      <c r="B2" s="768" t="s">
        <v>13</v>
      </c>
      <c r="C2" s="768"/>
      <c r="D2" s="768"/>
      <c r="E2" s="768"/>
      <c r="F2" s="768"/>
      <c r="G2" s="768"/>
      <c r="H2" s="768"/>
      <c r="I2" s="768"/>
      <c r="J2" s="768"/>
      <c r="K2" s="768"/>
      <c r="L2" s="768"/>
      <c r="M2" s="768"/>
      <c r="N2" s="768"/>
      <c r="O2" s="768"/>
      <c r="P2" s="768"/>
      <c r="Q2" s="768"/>
      <c r="R2" s="768"/>
      <c r="S2" s="768"/>
      <c r="T2" s="768"/>
      <c r="U2" s="768"/>
      <c r="V2" s="768"/>
      <c r="W2" s="769"/>
    </row>
    <row r="3" ht="17.4" spans="1:23">
      <c r="A3" s="770"/>
      <c r="B3" s="771"/>
      <c r="C3" s="771"/>
      <c r="D3" s="772" t="s">
        <v>14</v>
      </c>
      <c r="E3" s="773"/>
      <c r="F3" s="773"/>
      <c r="G3" s="773"/>
      <c r="H3" s="772" t="s">
        <v>15</v>
      </c>
      <c r="I3" s="773"/>
      <c r="J3" s="773"/>
      <c r="K3" s="773"/>
      <c r="L3" s="772" t="s">
        <v>16</v>
      </c>
      <c r="M3" s="773"/>
      <c r="N3" s="773"/>
      <c r="O3" s="773"/>
      <c r="P3" s="772" t="s">
        <v>17</v>
      </c>
      <c r="Q3" s="773"/>
      <c r="R3" s="773"/>
      <c r="S3" s="773"/>
      <c r="T3" s="772" t="s">
        <v>18</v>
      </c>
      <c r="U3" s="771"/>
      <c r="V3" s="773"/>
      <c r="W3" s="774"/>
    </row>
    <row r="4" spans="1:23">
      <c r="A4" s="770"/>
      <c r="B4" s="771"/>
      <c r="C4" s="775"/>
      <c r="D4" s="776"/>
      <c r="E4" s="777"/>
      <c r="F4" s="771"/>
      <c r="G4" s="775"/>
      <c r="H4" s="776"/>
      <c r="I4" s="777"/>
      <c r="J4" s="771"/>
      <c r="K4" s="775"/>
      <c r="L4" s="776"/>
      <c r="M4" s="777"/>
      <c r="N4" s="771"/>
      <c r="O4" s="775"/>
      <c r="P4" s="776"/>
      <c r="Q4" s="777"/>
      <c r="R4" s="771"/>
      <c r="S4" s="775"/>
      <c r="T4" s="776"/>
      <c r="U4" s="777"/>
      <c r="V4" s="771"/>
      <c r="W4" s="774"/>
    </row>
    <row r="5" ht="17.4" spans="1:23">
      <c r="A5" s="770"/>
      <c r="B5" s="773"/>
      <c r="C5" s="778"/>
      <c r="D5" s="779"/>
      <c r="E5" s="780"/>
      <c r="F5" s="771"/>
      <c r="G5" s="781"/>
      <c r="H5" s="779"/>
      <c r="I5" s="780"/>
      <c r="J5" s="771"/>
      <c r="K5" s="781"/>
      <c r="L5" s="779"/>
      <c r="M5" s="780"/>
      <c r="N5" s="771"/>
      <c r="O5" s="781"/>
      <c r="P5" s="779"/>
      <c r="Q5" s="780"/>
      <c r="R5" s="771"/>
      <c r="S5" s="781"/>
      <c r="T5" s="779"/>
      <c r="U5" s="780"/>
      <c r="V5" s="771"/>
      <c r="W5" s="774"/>
    </row>
    <row r="6" ht="17.4" spans="1:23">
      <c r="A6" s="770"/>
      <c r="B6" s="772"/>
      <c r="C6" s="778"/>
      <c r="D6" s="779"/>
      <c r="E6" s="780"/>
      <c r="F6" s="782"/>
      <c r="G6" s="781"/>
      <c r="H6" s="779"/>
      <c r="I6" s="780"/>
      <c r="J6" s="782"/>
      <c r="K6" s="781"/>
      <c r="L6" s="779"/>
      <c r="M6" s="780"/>
      <c r="N6" s="782"/>
      <c r="O6" s="781"/>
      <c r="P6" s="779"/>
      <c r="Q6" s="780"/>
      <c r="R6" s="782"/>
      <c r="S6" s="781"/>
      <c r="T6" s="779"/>
      <c r="U6" s="780"/>
      <c r="V6" s="782"/>
      <c r="W6" s="774"/>
    </row>
    <row r="7" s="765" customFormat="1" ht="18.15" spans="1:23">
      <c r="A7" s="783"/>
      <c r="B7" s="784"/>
      <c r="C7" s="785"/>
      <c r="D7" s="786"/>
      <c r="E7" s="787"/>
      <c r="F7" s="788"/>
      <c r="G7" s="789"/>
      <c r="H7" s="786"/>
      <c r="I7" s="787"/>
      <c r="J7" s="788"/>
      <c r="K7" s="789"/>
      <c r="L7" s="786"/>
      <c r="M7" s="787"/>
      <c r="N7" s="788"/>
      <c r="O7" s="789"/>
      <c r="P7" s="786"/>
      <c r="Q7" s="787"/>
      <c r="R7" s="788"/>
      <c r="S7" s="789"/>
      <c r="T7" s="786"/>
      <c r="U7" s="787"/>
      <c r="V7" s="788"/>
      <c r="W7" s="790"/>
    </row>
    <row r="8" s="765" customFormat="1" ht="18.15" spans="1:23">
      <c r="A8" s="783"/>
      <c r="B8" s="772" t="s">
        <v>14</v>
      </c>
      <c r="C8" s="785"/>
      <c r="D8" s="791" t="s">
        <v>19</v>
      </c>
      <c r="E8" s="787"/>
      <c r="F8" s="782"/>
      <c r="G8" s="789"/>
      <c r="H8" s="792" t="s">
        <v>20</v>
      </c>
      <c r="I8" s="787"/>
      <c r="J8" s="782"/>
      <c r="K8" s="789"/>
      <c r="L8" s="791" t="s">
        <v>21</v>
      </c>
      <c r="M8" s="787"/>
      <c r="N8" s="782"/>
      <c r="O8" s="789"/>
      <c r="P8" s="792" t="s">
        <v>22</v>
      </c>
      <c r="Q8" s="787"/>
      <c r="R8" s="782"/>
      <c r="S8" s="789"/>
      <c r="T8" s="791" t="s">
        <v>23</v>
      </c>
      <c r="U8" s="787"/>
      <c r="V8" s="782"/>
      <c r="W8" s="790"/>
    </row>
    <row r="9" s="765" customFormat="1" ht="18.15" spans="1:23">
      <c r="A9" s="783"/>
      <c r="B9" s="784"/>
      <c r="C9" s="785"/>
      <c r="D9" s="793"/>
      <c r="E9" s="787"/>
      <c r="F9" s="788"/>
      <c r="G9" s="789"/>
      <c r="H9" s="786"/>
      <c r="I9" s="787"/>
      <c r="J9" s="788"/>
      <c r="K9" s="789"/>
      <c r="L9" s="793"/>
      <c r="M9" s="787"/>
      <c r="N9" s="788"/>
      <c r="O9" s="789"/>
      <c r="P9" s="793"/>
      <c r="Q9" s="787"/>
      <c r="R9" s="788"/>
      <c r="S9" s="789"/>
      <c r="T9" s="793"/>
      <c r="U9" s="787"/>
      <c r="V9" s="788"/>
      <c r="W9" s="790"/>
    </row>
    <row r="10" s="765" customFormat="1" ht="18.15" spans="1:23">
      <c r="A10" s="783"/>
      <c r="B10" s="772" t="s">
        <v>15</v>
      </c>
      <c r="C10" s="785"/>
      <c r="D10" s="791" t="s">
        <v>24</v>
      </c>
      <c r="E10" s="787"/>
      <c r="F10" s="782"/>
      <c r="G10" s="789"/>
      <c r="H10" s="792" t="s">
        <v>25</v>
      </c>
      <c r="I10" s="787"/>
      <c r="J10" s="782"/>
      <c r="K10" s="789"/>
      <c r="L10" s="791" t="s">
        <v>26</v>
      </c>
      <c r="M10" s="787"/>
      <c r="N10" s="782"/>
      <c r="O10" s="789"/>
      <c r="P10" s="792" t="s">
        <v>27</v>
      </c>
      <c r="Q10" s="787"/>
      <c r="R10" s="782"/>
      <c r="S10" s="789"/>
      <c r="T10" s="791" t="s">
        <v>28</v>
      </c>
      <c r="U10" s="787"/>
      <c r="V10" s="782"/>
      <c r="W10" s="790"/>
    </row>
    <row r="11" s="765" customFormat="1" ht="18.15" spans="1:23">
      <c r="A11" s="783"/>
      <c r="B11" s="784"/>
      <c r="C11" s="785"/>
      <c r="D11" s="793"/>
      <c r="E11" s="787"/>
      <c r="F11" s="788"/>
      <c r="G11" s="789"/>
      <c r="H11" s="793"/>
      <c r="I11" s="787"/>
      <c r="J11" s="788"/>
      <c r="K11" s="789"/>
      <c r="L11" s="793"/>
      <c r="M11" s="787"/>
      <c r="N11" s="788"/>
      <c r="O11" s="789"/>
      <c r="P11" s="793"/>
      <c r="Q11" s="787"/>
      <c r="R11" s="788"/>
      <c r="S11" s="789"/>
      <c r="T11" s="793"/>
      <c r="U11" s="787"/>
      <c r="V11" s="788"/>
      <c r="W11" s="790"/>
    </row>
    <row r="12" s="765" customFormat="1" ht="18.15" spans="1:23">
      <c r="A12" s="783"/>
      <c r="B12" s="772" t="s">
        <v>16</v>
      </c>
      <c r="C12" s="785"/>
      <c r="D12" s="791" t="s">
        <v>29</v>
      </c>
      <c r="E12" s="787"/>
      <c r="F12" s="782"/>
      <c r="G12" s="789"/>
      <c r="H12" s="793"/>
      <c r="I12" s="787"/>
      <c r="J12" s="782"/>
      <c r="K12" s="789"/>
      <c r="L12" s="791" t="s">
        <v>30</v>
      </c>
      <c r="M12" s="787"/>
      <c r="N12" s="782"/>
      <c r="O12" s="789"/>
      <c r="P12" s="792" t="s">
        <v>31</v>
      </c>
      <c r="Q12" s="787"/>
      <c r="R12" s="782"/>
      <c r="S12" s="789"/>
      <c r="T12" s="791" t="s">
        <v>32</v>
      </c>
      <c r="U12" s="787"/>
      <c r="V12" s="782"/>
      <c r="W12" s="790"/>
    </row>
    <row r="13" s="765" customFormat="1" ht="18.15" spans="1:23">
      <c r="A13" s="783"/>
      <c r="B13" s="784"/>
      <c r="C13" s="785"/>
      <c r="D13" s="793"/>
      <c r="E13" s="787"/>
      <c r="F13" s="788"/>
      <c r="G13" s="789"/>
      <c r="H13" s="793"/>
      <c r="I13" s="787"/>
      <c r="J13" s="788"/>
      <c r="K13" s="789"/>
      <c r="L13" s="793"/>
      <c r="M13" s="787"/>
      <c r="N13" s="788"/>
      <c r="O13" s="789"/>
      <c r="P13" s="793"/>
      <c r="Q13" s="787"/>
      <c r="R13" s="788"/>
      <c r="S13" s="789"/>
      <c r="T13" s="793"/>
      <c r="U13" s="787"/>
      <c r="V13" s="788"/>
      <c r="W13" s="790"/>
    </row>
    <row r="14" s="765" customFormat="1" ht="18.15" spans="1:23">
      <c r="A14" s="783"/>
      <c r="B14" s="772" t="s">
        <v>17</v>
      </c>
      <c r="C14" s="785"/>
      <c r="D14" s="793"/>
      <c r="E14" s="787"/>
      <c r="F14" s="782"/>
      <c r="G14" s="789"/>
      <c r="H14" s="793"/>
      <c r="I14" s="787"/>
      <c r="J14" s="782"/>
      <c r="K14" s="789"/>
      <c r="L14" s="791" t="s">
        <v>33</v>
      </c>
      <c r="M14" s="787"/>
      <c r="N14" s="782"/>
      <c r="O14" s="789"/>
      <c r="P14" s="792" t="s">
        <v>34</v>
      </c>
      <c r="Q14" s="787"/>
      <c r="R14" s="782"/>
      <c r="S14" s="789"/>
      <c r="T14" s="793"/>
      <c r="U14" s="787"/>
      <c r="V14" s="782"/>
      <c r="W14" s="790"/>
    </row>
    <row r="15" s="765" customFormat="1" ht="17.4" spans="1:23">
      <c r="A15" s="783"/>
      <c r="B15" s="784"/>
      <c r="C15" s="794"/>
      <c r="D15" s="795"/>
      <c r="E15" s="796"/>
      <c r="F15" s="788"/>
      <c r="G15" s="797"/>
      <c r="H15" s="795"/>
      <c r="I15" s="796"/>
      <c r="J15" s="788"/>
      <c r="K15" s="797"/>
      <c r="L15" s="795"/>
      <c r="M15" s="796"/>
      <c r="N15" s="788"/>
      <c r="O15" s="797"/>
      <c r="P15" s="795"/>
      <c r="Q15" s="796"/>
      <c r="R15" s="788"/>
      <c r="S15" s="797"/>
      <c r="T15" s="795"/>
      <c r="U15" s="796"/>
      <c r="V15" s="788"/>
      <c r="W15" s="790"/>
    </row>
    <row r="16" spans="1:23">
      <c r="A16" s="798"/>
      <c r="B16" s="799"/>
      <c r="C16" s="799"/>
      <c r="D16" s="799"/>
      <c r="E16" s="799"/>
      <c r="F16" s="799"/>
      <c r="G16" s="799"/>
      <c r="H16" s="799"/>
      <c r="I16" s="799"/>
      <c r="J16" s="799"/>
      <c r="K16" s="799"/>
      <c r="L16" s="799"/>
      <c r="M16" s="799"/>
      <c r="N16" s="799"/>
      <c r="O16" s="799"/>
      <c r="P16" s="799"/>
      <c r="Q16" s="799"/>
      <c r="R16" s="799"/>
      <c r="S16" s="799"/>
      <c r="T16" s="799"/>
      <c r="U16" s="799"/>
      <c r="V16" s="799"/>
      <c r="W16" s="800"/>
    </row>
    <row r="17" ht="9.75" customHeight="1" spans="1:23">
      <c r="A17" s="801"/>
      <c r="B17" s="802"/>
      <c r="C17" s="802"/>
      <c r="D17" s="802"/>
      <c r="E17" s="802"/>
      <c r="F17" s="802"/>
      <c r="G17" s="802"/>
      <c r="H17" s="802"/>
      <c r="I17" s="802"/>
      <c r="J17" s="802"/>
      <c r="K17" s="802"/>
      <c r="L17" s="802"/>
      <c r="M17" s="802"/>
      <c r="N17" s="802"/>
      <c r="O17" s="802"/>
      <c r="P17" s="802"/>
      <c r="Q17" s="802"/>
      <c r="R17" s="802"/>
      <c r="S17" s="802"/>
      <c r="T17" s="802"/>
      <c r="U17" s="802"/>
      <c r="V17" s="802"/>
      <c r="W17" s="803"/>
    </row>
    <row r="18" spans="1:23">
      <c r="B18" s="804" t="s">
        <v>35</v>
      </c>
    </row>
    <row r="19" spans="1:23">
      <c r="C19" s="804"/>
    </row>
  </sheetData>
  <mergeCells count="1">
    <mergeCell ref="B2:V2"/>
  </mergeCells>
  <hyperlinks>
    <hyperlink ref="D8" location="填表说明!A1" display="阅读填表说明"/>
    <hyperlink ref="D10" location="索引目录!A1" display="数据输入★"/>
  </hyperlinks>
  <printOptions horizontalCentered="1"/>
  <pageMargins left="0.984251968503937" right="0.708661417322835" top="0.984251968503937" bottom="0.984251968503937" header="0.47244094488189" footer="0.354330708661417"/>
  <pageSetup paperSize="9" scale="70" orientation="landscape"/>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索引目录">
    <pageSetUpPr fitToPage="1"/>
  </sheetPr>
  <dimension ref="A1:J70"/>
  <sheetViews>
    <sheetView showGridLines="0" workbookViewId="0">
      <selection activeCell="C40" sqref="C40"/>
    </sheetView>
  </sheetViews>
  <sheetFormatPr defaultColWidth="9" defaultRowHeight="13.2"/>
  <cols>
    <col min="1" max="1" width="1.5" style="730" customWidth="1"/>
    <col min="2" max="2" width="13.5" style="730" customWidth="1"/>
    <col min="3" max="3" width="15.6666666666667" style="730" customWidth="1"/>
    <col min="4" max="4" width="18.1666666666667" style="730" customWidth="1"/>
    <col min="5" max="5" width="17.1666666666667" style="730" customWidth="1"/>
    <col min="6" max="6" width="8.16666666666667" style="730" customWidth="1"/>
    <col min="7" max="7" width="4.66666666666667" style="730" customWidth="1"/>
    <col min="8" max="9" width="12.6666666666667" style="730" customWidth="1"/>
    <col min="10" max="16384" width="9" style="730"/>
  </cols>
  <sheetData>
    <row r="1" ht="37.5" customHeight="1" spans="1:10">
      <c r="A1" s="731" t="s">
        <v>36</v>
      </c>
      <c r="B1" s="731"/>
      <c r="C1" s="731"/>
      <c r="D1" s="731"/>
      <c r="E1" s="731"/>
      <c r="F1" s="731"/>
      <c r="G1" s="731"/>
      <c r="H1" s="731"/>
      <c r="I1" s="731"/>
      <c r="J1" s="731"/>
    </row>
    <row r="2" spans="1:10">
      <c r="A2" s="732"/>
      <c r="B2" s="733" t="s">
        <v>37</v>
      </c>
      <c r="C2" s="734"/>
      <c r="D2" s="734"/>
      <c r="E2" s="734"/>
      <c r="F2" s="734"/>
      <c r="G2" s="735"/>
      <c r="H2" s="734"/>
      <c r="I2" s="734"/>
      <c r="J2" s="736"/>
    </row>
    <row r="3" spans="1:10">
      <c r="A3" s="737"/>
      <c r="B3" s="738" t="s">
        <v>38</v>
      </c>
      <c r="C3" s="738"/>
      <c r="D3" s="739"/>
      <c r="E3" s="740"/>
      <c r="F3" s="740"/>
      <c r="G3" s="741"/>
      <c r="H3" s="740"/>
      <c r="I3" s="740"/>
      <c r="J3" s="742"/>
    </row>
    <row r="4" spans="1:10">
      <c r="A4" s="743"/>
      <c r="B4" s="744" t="s">
        <v>39</v>
      </c>
      <c r="C4" s="744" t="s">
        <v>40</v>
      </c>
      <c r="D4" s="745" t="s">
        <v>41</v>
      </c>
      <c r="E4" s="746" t="s">
        <v>42</v>
      </c>
      <c r="F4" s="747"/>
      <c r="G4" s="747"/>
      <c r="H4" s="748"/>
      <c r="I4" s="748"/>
      <c r="J4" s="749"/>
    </row>
    <row r="5" spans="1:10">
      <c r="A5" s="750"/>
      <c r="B5" s="748"/>
      <c r="C5" s="748"/>
      <c r="D5" s="748"/>
      <c r="E5" s="748"/>
      <c r="F5" s="748"/>
      <c r="G5" s="748"/>
      <c r="H5" s="748"/>
      <c r="I5" s="748"/>
      <c r="J5" s="749"/>
    </row>
    <row r="6" spans="1:10">
      <c r="A6" s="750"/>
      <c r="B6" s="739"/>
      <c r="C6" s="746" t="s">
        <v>43</v>
      </c>
      <c r="D6" s="746" t="s">
        <v>44</v>
      </c>
      <c r="E6" s="746" t="s">
        <v>45</v>
      </c>
      <c r="F6" s="746"/>
      <c r="G6" s="746" t="s">
        <v>46</v>
      </c>
      <c r="H6" s="746"/>
      <c r="I6" s="746" t="s">
        <v>47</v>
      </c>
      <c r="J6" s="749"/>
    </row>
    <row r="7" spans="1:10">
      <c r="A7" s="750"/>
      <c r="B7" s="748"/>
      <c r="C7" s="748"/>
      <c r="D7" s="748"/>
      <c r="E7" s="746" t="s">
        <v>48</v>
      </c>
      <c r="F7" s="746"/>
      <c r="G7" s="746"/>
      <c r="H7" s="746"/>
      <c r="I7" s="746" t="s">
        <v>49</v>
      </c>
      <c r="J7" s="751"/>
    </row>
    <row r="8" spans="1:10">
      <c r="A8" s="750"/>
      <c r="B8" s="748"/>
      <c r="C8" s="748"/>
      <c r="D8" s="748"/>
      <c r="E8" s="746" t="s">
        <v>50</v>
      </c>
      <c r="F8" s="746"/>
      <c r="G8" s="746"/>
      <c r="H8" s="746"/>
      <c r="I8" s="746" t="s">
        <v>51</v>
      </c>
      <c r="J8" s="751"/>
    </row>
    <row r="9" spans="1:10">
      <c r="A9" s="750"/>
      <c r="B9" s="748"/>
      <c r="C9" s="748"/>
      <c r="D9" s="746" t="s">
        <v>52</v>
      </c>
      <c r="E9" s="746" t="s">
        <v>53</v>
      </c>
      <c r="F9" s="746"/>
      <c r="G9" s="746"/>
      <c r="H9" s="746"/>
      <c r="I9" s="746" t="s">
        <v>54</v>
      </c>
      <c r="J9" s="751"/>
    </row>
    <row r="10" spans="1:10">
      <c r="A10" s="750"/>
      <c r="B10" s="748"/>
      <c r="C10" s="748"/>
      <c r="D10" s="739"/>
      <c r="E10" s="746" t="s">
        <v>55</v>
      </c>
      <c r="F10" s="746"/>
      <c r="G10" s="746"/>
      <c r="H10" s="746"/>
      <c r="I10" s="746" t="s">
        <v>56</v>
      </c>
      <c r="J10" s="751"/>
    </row>
    <row r="11" spans="1:10">
      <c r="A11" s="750"/>
      <c r="B11" s="748"/>
      <c r="C11" s="748"/>
      <c r="D11" s="739"/>
      <c r="E11" s="746"/>
      <c r="F11" s="746"/>
      <c r="G11" s="746"/>
      <c r="H11" s="746"/>
      <c r="I11" s="746" t="s">
        <v>57</v>
      </c>
      <c r="J11" s="751"/>
    </row>
    <row r="12" spans="1:10">
      <c r="A12" s="750"/>
      <c r="B12" s="748"/>
      <c r="C12" s="748"/>
      <c r="D12" s="739"/>
      <c r="E12" s="746" t="s">
        <v>58</v>
      </c>
      <c r="F12" s="748"/>
      <c r="G12" s="746"/>
      <c r="H12" s="746"/>
      <c r="I12" s="746" t="s">
        <v>59</v>
      </c>
      <c r="J12" s="749"/>
    </row>
    <row r="13" spans="1:10">
      <c r="A13" s="750"/>
      <c r="B13" s="748"/>
      <c r="C13" s="748"/>
      <c r="D13" s="752" t="s">
        <v>60</v>
      </c>
      <c r="E13" s="746"/>
      <c r="F13" s="748"/>
      <c r="G13" s="746"/>
      <c r="H13" s="746"/>
      <c r="I13" s="746"/>
      <c r="J13" s="749"/>
    </row>
    <row r="14" spans="1:10">
      <c r="A14" s="750"/>
      <c r="B14" s="748"/>
      <c r="C14" s="748"/>
      <c r="D14" s="746" t="s">
        <v>61</v>
      </c>
      <c r="E14" s="739"/>
      <c r="F14" s="748"/>
      <c r="G14" s="746"/>
      <c r="H14" s="746"/>
      <c r="I14" s="746" t="s">
        <v>62</v>
      </c>
      <c r="J14" s="749"/>
    </row>
    <row r="15" spans="1:10">
      <c r="A15" s="750"/>
      <c r="B15" s="748"/>
      <c r="C15" s="748"/>
      <c r="D15" s="746" t="s">
        <v>63</v>
      </c>
      <c r="E15" s="739"/>
      <c r="F15" s="748"/>
      <c r="G15" s="746"/>
      <c r="H15" s="746"/>
      <c r="I15" s="746" t="s">
        <v>64</v>
      </c>
      <c r="J15" s="749"/>
    </row>
    <row r="16" spans="1:10">
      <c r="A16" s="750"/>
      <c r="B16" s="748"/>
      <c r="C16" s="748"/>
      <c r="D16" s="746" t="s">
        <v>65</v>
      </c>
      <c r="E16" s="739"/>
      <c r="F16" s="748"/>
      <c r="G16" s="746"/>
      <c r="H16" s="746"/>
      <c r="I16" s="746"/>
      <c r="J16" s="749"/>
    </row>
    <row r="17" spans="1:10">
      <c r="A17" s="750"/>
      <c r="B17" s="748"/>
      <c r="C17" s="748"/>
      <c r="D17" s="746" t="s">
        <v>66</v>
      </c>
      <c r="E17" s="739"/>
      <c r="F17" s="748"/>
      <c r="G17" s="746"/>
      <c r="H17" s="746"/>
      <c r="I17" s="746" t="s">
        <v>67</v>
      </c>
      <c r="J17" s="749"/>
    </row>
    <row r="18" spans="1:10">
      <c r="A18" s="750"/>
      <c r="B18" s="748"/>
      <c r="C18" s="748"/>
      <c r="D18" s="746"/>
      <c r="E18" s="739"/>
      <c r="F18" s="748"/>
      <c r="G18" s="746"/>
      <c r="H18" s="746"/>
      <c r="I18" s="746" t="s">
        <v>68</v>
      </c>
      <c r="J18" s="753"/>
    </row>
    <row r="19" spans="1:10">
      <c r="A19" s="750"/>
      <c r="B19" s="748"/>
      <c r="C19" s="748"/>
      <c r="D19" s="746"/>
      <c r="E19" s="739"/>
      <c r="F19" s="748"/>
      <c r="G19" s="746"/>
      <c r="H19" s="746"/>
      <c r="I19" s="746" t="s">
        <v>69</v>
      </c>
      <c r="J19" s="749"/>
    </row>
    <row r="20" spans="1:10">
      <c r="A20" s="750"/>
      <c r="B20" s="748"/>
      <c r="C20" s="748"/>
      <c r="D20" s="746" t="s">
        <v>70</v>
      </c>
      <c r="E20" s="739"/>
      <c r="F20" s="748"/>
      <c r="G20" s="746"/>
      <c r="H20" s="746"/>
      <c r="I20" s="746" t="s">
        <v>71</v>
      </c>
      <c r="J20" s="749"/>
    </row>
    <row r="21" spans="1:10">
      <c r="A21" s="750"/>
      <c r="B21" s="748"/>
      <c r="C21" s="748"/>
      <c r="D21" s="746" t="s">
        <v>72</v>
      </c>
      <c r="E21" s="746" t="s">
        <v>73</v>
      </c>
      <c r="F21" s="748"/>
      <c r="G21" s="746"/>
      <c r="H21" s="746"/>
      <c r="I21" s="746"/>
      <c r="J21" s="749"/>
    </row>
    <row r="22" spans="1:10">
      <c r="A22" s="750"/>
      <c r="B22" s="748"/>
      <c r="C22" s="748"/>
      <c r="D22" s="746"/>
      <c r="E22" s="746" t="s">
        <v>74</v>
      </c>
      <c r="F22" s="748"/>
      <c r="G22" s="746"/>
      <c r="H22" s="746"/>
      <c r="I22" s="746"/>
      <c r="J22" s="749"/>
    </row>
    <row r="23" spans="1:10">
      <c r="A23" s="750"/>
      <c r="B23" s="748"/>
      <c r="C23" s="748"/>
      <c r="D23" s="746"/>
      <c r="E23" s="746" t="s">
        <v>75</v>
      </c>
      <c r="F23" s="746"/>
      <c r="G23" s="746" t="s">
        <v>76</v>
      </c>
      <c r="H23" s="746"/>
      <c r="I23" s="746" t="s">
        <v>77</v>
      </c>
      <c r="J23" s="749"/>
    </row>
    <row r="24" spans="1:10">
      <c r="A24" s="750"/>
      <c r="B24" s="748"/>
      <c r="C24" s="748"/>
      <c r="D24" s="739"/>
      <c r="E24" s="746" t="s">
        <v>78</v>
      </c>
      <c r="F24" s="746"/>
      <c r="G24" s="746"/>
      <c r="H24" s="746"/>
      <c r="I24" s="746" t="s">
        <v>79</v>
      </c>
      <c r="J24" s="749"/>
    </row>
    <row r="25" spans="1:10">
      <c r="A25" s="750"/>
      <c r="B25" s="748"/>
      <c r="C25" s="748"/>
      <c r="D25" s="739"/>
      <c r="E25" s="746" t="s">
        <v>80</v>
      </c>
      <c r="F25" s="746"/>
      <c r="G25" s="746"/>
      <c r="H25" s="746"/>
      <c r="I25" s="746" t="s">
        <v>81</v>
      </c>
      <c r="J25" s="749"/>
    </row>
    <row r="26" spans="1:10">
      <c r="A26" s="750"/>
      <c r="B26" s="748"/>
      <c r="C26" s="748"/>
      <c r="D26" s="739"/>
      <c r="E26" s="746" t="s">
        <v>82</v>
      </c>
      <c r="F26" s="746"/>
      <c r="G26" s="746"/>
      <c r="H26" s="746"/>
      <c r="I26" s="746" t="s">
        <v>83</v>
      </c>
      <c r="J26" s="749"/>
    </row>
    <row r="27" spans="1:10">
      <c r="A27" s="750"/>
      <c r="B27" s="739"/>
      <c r="C27" s="739"/>
      <c r="D27" s="739"/>
      <c r="E27" s="746" t="s">
        <v>84</v>
      </c>
      <c r="F27" s="746"/>
      <c r="G27" s="746"/>
      <c r="H27" s="746"/>
      <c r="I27" s="746" t="s">
        <v>85</v>
      </c>
      <c r="J27" s="749"/>
    </row>
    <row r="28" spans="1:10">
      <c r="A28" s="750"/>
      <c r="B28" s="739"/>
      <c r="C28" s="739"/>
      <c r="D28" s="754" t="s">
        <v>86</v>
      </c>
      <c r="E28" s="746" t="s">
        <v>87</v>
      </c>
      <c r="F28" s="746"/>
      <c r="G28" s="746"/>
      <c r="H28" s="746"/>
      <c r="I28" s="746" t="s">
        <v>88</v>
      </c>
      <c r="J28" s="749"/>
    </row>
    <row r="29" spans="1:10">
      <c r="A29" s="750"/>
      <c r="B29" s="739"/>
      <c r="C29" s="739"/>
      <c r="D29" s="754" t="s">
        <v>89</v>
      </c>
      <c r="E29" s="746"/>
      <c r="F29" s="746"/>
      <c r="G29" s="746"/>
      <c r="H29" s="746"/>
      <c r="I29" s="746"/>
      <c r="J29" s="749"/>
    </row>
    <row r="30" spans="1:10">
      <c r="A30" s="750"/>
      <c r="B30" s="739"/>
      <c r="C30" s="739"/>
      <c r="D30" s="746" t="s">
        <v>90</v>
      </c>
      <c r="E30" s="755" t="s">
        <v>91</v>
      </c>
      <c r="F30" s="739"/>
      <c r="G30" s="746"/>
      <c r="H30" s="746"/>
      <c r="I30" s="746" t="s">
        <v>92</v>
      </c>
      <c r="J30" s="749"/>
    </row>
    <row r="31" spans="1:10">
      <c r="A31" s="750"/>
      <c r="B31" s="739"/>
      <c r="C31" s="739"/>
      <c r="D31" s="746" t="s">
        <v>93</v>
      </c>
      <c r="E31" s="755" t="s">
        <v>94</v>
      </c>
      <c r="F31" s="739"/>
      <c r="G31" s="748"/>
      <c r="H31" s="748"/>
      <c r="I31" s="748"/>
      <c r="J31" s="749"/>
    </row>
    <row r="32" spans="1:10">
      <c r="A32" s="750"/>
      <c r="B32" s="739"/>
      <c r="C32" s="739"/>
      <c r="D32" s="746"/>
      <c r="E32" s="755" t="s">
        <v>95</v>
      </c>
      <c r="F32" s="739"/>
      <c r="G32" s="748"/>
      <c r="H32" s="748"/>
      <c r="I32" s="748"/>
      <c r="J32" s="749"/>
    </row>
    <row r="33" spans="1:10">
      <c r="A33" s="750"/>
      <c r="B33" s="739"/>
      <c r="C33" s="739"/>
      <c r="D33" s="746"/>
      <c r="E33" s="756" t="s">
        <v>96</v>
      </c>
      <c r="F33" s="739"/>
      <c r="G33" s="748"/>
      <c r="H33" s="748"/>
      <c r="I33" s="748"/>
      <c r="J33" s="749"/>
    </row>
    <row r="34" spans="1:10">
      <c r="A34" s="750"/>
      <c r="B34" s="739"/>
      <c r="C34" s="739"/>
      <c r="D34" s="746"/>
      <c r="E34" s="757"/>
      <c r="F34" s="739"/>
      <c r="G34" s="748"/>
      <c r="H34" s="748"/>
      <c r="I34" s="748"/>
      <c r="J34" s="749"/>
    </row>
    <row r="35" spans="1:10">
      <c r="A35" s="750"/>
      <c r="B35" s="748"/>
      <c r="C35" s="758" t="s">
        <v>97</v>
      </c>
      <c r="D35" s="746" t="s">
        <v>98</v>
      </c>
      <c r="E35" s="746" t="s">
        <v>53</v>
      </c>
      <c r="F35" s="746"/>
      <c r="G35" s="748"/>
      <c r="H35" s="748"/>
      <c r="I35" s="748"/>
      <c r="J35" s="749"/>
    </row>
    <row r="36" spans="1:10">
      <c r="A36" s="750"/>
      <c r="B36" s="739"/>
      <c r="C36" s="739"/>
      <c r="D36" s="746"/>
      <c r="E36" s="746" t="s">
        <v>55</v>
      </c>
      <c r="F36" s="746"/>
      <c r="G36" s="748"/>
      <c r="H36" s="748"/>
      <c r="I36" s="748"/>
      <c r="J36" s="749"/>
    </row>
    <row r="37" spans="1:10">
      <c r="A37" s="750"/>
      <c r="B37" s="748"/>
      <c r="C37" s="739"/>
      <c r="D37" s="746"/>
      <c r="E37" s="746" t="s">
        <v>99</v>
      </c>
      <c r="F37" s="746"/>
      <c r="G37" s="748"/>
      <c r="H37" s="748"/>
      <c r="I37" s="748"/>
      <c r="J37" s="749"/>
    </row>
    <row r="38" spans="1:10">
      <c r="A38" s="750"/>
      <c r="B38" s="748"/>
      <c r="C38" s="748"/>
      <c r="D38" s="746" t="s">
        <v>100</v>
      </c>
      <c r="E38" s="746"/>
      <c r="F38" s="746"/>
      <c r="G38" s="748"/>
      <c r="H38" s="748"/>
      <c r="I38" s="748"/>
      <c r="J38" s="749"/>
    </row>
    <row r="39" ht="14.25" customHeight="1" spans="1:10">
      <c r="A39" s="750"/>
      <c r="B39" s="748"/>
      <c r="C39" s="748"/>
      <c r="D39" s="746" t="s">
        <v>101</v>
      </c>
      <c r="E39" s="746"/>
      <c r="F39" s="746"/>
      <c r="G39" s="748"/>
      <c r="H39" s="748"/>
      <c r="I39" s="748"/>
      <c r="J39" s="749"/>
    </row>
    <row r="40" ht="14.25" customHeight="1" spans="1:10">
      <c r="A40" s="750"/>
      <c r="B40" s="748"/>
      <c r="C40" s="748"/>
      <c r="D40" s="746" t="s">
        <v>102</v>
      </c>
      <c r="E40" s="746"/>
      <c r="F40" s="746"/>
      <c r="G40" s="748"/>
      <c r="H40" s="748"/>
      <c r="I40" s="748"/>
      <c r="J40" s="749"/>
    </row>
    <row r="41" ht="14.25" customHeight="1" spans="1:10">
      <c r="A41" s="750"/>
      <c r="B41" s="748"/>
      <c r="C41" s="748"/>
      <c r="D41" s="755" t="s">
        <v>103</v>
      </c>
      <c r="E41" s="837" t="s">
        <v>104</v>
      </c>
      <c r="F41" s="746"/>
      <c r="G41" s="748"/>
      <c r="H41" s="748"/>
      <c r="I41" s="748"/>
      <c r="J41" s="749"/>
    </row>
    <row r="42" ht="14.25" customHeight="1" spans="1:10">
      <c r="A42" s="750"/>
      <c r="B42" s="748"/>
      <c r="C42" s="748"/>
      <c r="D42" s="746"/>
      <c r="E42" s="837" t="s">
        <v>105</v>
      </c>
      <c r="F42" s="746"/>
      <c r="G42" s="748"/>
      <c r="H42" s="748"/>
      <c r="I42" s="748"/>
      <c r="J42" s="749"/>
    </row>
    <row r="43" ht="14.25" customHeight="1" spans="1:10">
      <c r="A43" s="750"/>
      <c r="B43" s="748"/>
      <c r="C43" s="748"/>
      <c r="D43" s="746"/>
      <c r="E43" s="837" t="s">
        <v>106</v>
      </c>
      <c r="F43" s="746"/>
      <c r="G43" s="748"/>
      <c r="H43" s="748"/>
      <c r="I43" s="748"/>
      <c r="J43" s="749"/>
    </row>
    <row r="44" ht="14.25" customHeight="1" spans="1:10">
      <c r="A44" s="750"/>
      <c r="B44" s="748"/>
      <c r="C44" s="748"/>
      <c r="D44" s="746"/>
      <c r="E44" s="837" t="s">
        <v>107</v>
      </c>
      <c r="F44" s="746"/>
      <c r="G44" s="748"/>
      <c r="H44" s="748"/>
      <c r="I44" s="748"/>
      <c r="J44" s="749"/>
    </row>
    <row r="45" ht="14.25" customHeight="1" spans="1:10">
      <c r="A45" s="750"/>
      <c r="B45" s="748"/>
      <c r="C45" s="748"/>
      <c r="D45" s="746"/>
      <c r="E45" s="746"/>
      <c r="F45" s="746"/>
      <c r="G45" s="748"/>
      <c r="H45" s="748"/>
      <c r="I45" s="748"/>
      <c r="J45" s="749"/>
    </row>
    <row r="46" ht="14.25" customHeight="1" spans="1:10">
      <c r="A46" s="750"/>
      <c r="B46" s="748"/>
      <c r="C46" s="748"/>
      <c r="D46" s="746"/>
      <c r="E46" s="746"/>
      <c r="F46" s="746"/>
      <c r="G46" s="748"/>
      <c r="H46" s="748"/>
      <c r="I46" s="748"/>
      <c r="J46" s="749"/>
    </row>
    <row r="47" spans="1:10">
      <c r="A47" s="750"/>
      <c r="B47" s="748"/>
      <c r="C47" s="746" t="s">
        <v>108</v>
      </c>
      <c r="D47" s="746" t="s">
        <v>108</v>
      </c>
      <c r="E47" s="746" t="s">
        <v>109</v>
      </c>
      <c r="F47" s="748"/>
      <c r="G47" s="748"/>
      <c r="H47" s="748"/>
      <c r="I47" s="748"/>
      <c r="J47" s="749"/>
    </row>
    <row r="48" spans="1:10">
      <c r="A48" s="750"/>
      <c r="B48" s="748"/>
      <c r="C48" s="739"/>
      <c r="D48" s="746"/>
      <c r="E48" s="746" t="s">
        <v>110</v>
      </c>
      <c r="F48" s="748"/>
      <c r="G48" s="748"/>
      <c r="H48" s="748"/>
      <c r="I48" s="748"/>
      <c r="J48" s="749"/>
    </row>
    <row r="49" spans="1:10">
      <c r="A49" s="750"/>
      <c r="B49" s="748"/>
      <c r="C49" s="739"/>
      <c r="D49" s="746"/>
      <c r="E49" s="746" t="s">
        <v>111</v>
      </c>
      <c r="F49" s="748"/>
      <c r="G49" s="748"/>
      <c r="H49" s="748"/>
      <c r="I49" s="748"/>
      <c r="J49" s="749"/>
    </row>
    <row r="50" spans="1:10">
      <c r="A50" s="750"/>
      <c r="B50" s="748"/>
      <c r="C50" s="739"/>
      <c r="D50" s="746"/>
      <c r="E50" s="756" t="s">
        <v>112</v>
      </c>
      <c r="F50" s="748"/>
      <c r="G50" s="748"/>
      <c r="H50" s="748"/>
      <c r="I50" s="748"/>
      <c r="J50" s="749"/>
    </row>
    <row r="51" spans="1:10">
      <c r="A51" s="750"/>
      <c r="B51" s="748"/>
      <c r="C51" s="739"/>
      <c r="D51" s="746"/>
      <c r="E51" s="757" t="s">
        <v>113</v>
      </c>
      <c r="F51" s="748"/>
      <c r="G51" s="748"/>
      <c r="H51" s="748"/>
      <c r="I51" s="748"/>
      <c r="J51" s="749"/>
    </row>
    <row r="52" spans="1:10">
      <c r="A52" s="750"/>
      <c r="B52" s="748"/>
      <c r="C52" s="739"/>
      <c r="D52" s="746"/>
      <c r="E52" s="757" t="s">
        <v>114</v>
      </c>
      <c r="F52" s="748"/>
      <c r="G52" s="748"/>
      <c r="H52" s="748"/>
      <c r="I52" s="748"/>
      <c r="J52" s="749"/>
    </row>
    <row r="53" spans="1:10">
      <c r="A53" s="750"/>
      <c r="B53" s="748"/>
      <c r="C53" s="739"/>
      <c r="D53" s="746"/>
      <c r="E53" s="757" t="s">
        <v>115</v>
      </c>
      <c r="F53" s="748"/>
      <c r="G53" s="748"/>
      <c r="H53" s="748"/>
      <c r="I53" s="748"/>
      <c r="J53" s="749"/>
    </row>
    <row r="54" spans="1:10">
      <c r="A54" s="750"/>
      <c r="B54" s="748"/>
      <c r="C54" s="739"/>
      <c r="D54" s="746"/>
      <c r="E54" s="757" t="s">
        <v>116</v>
      </c>
      <c r="F54" s="748"/>
      <c r="G54" s="748"/>
      <c r="H54" s="748"/>
      <c r="I54" s="748"/>
      <c r="J54" s="749"/>
    </row>
    <row r="55" spans="1:10">
      <c r="A55" s="750"/>
      <c r="B55" s="748"/>
      <c r="C55" s="739"/>
      <c r="D55" s="746"/>
      <c r="E55" s="757" t="s">
        <v>117</v>
      </c>
      <c r="F55" s="748"/>
      <c r="G55" s="748"/>
      <c r="H55" s="748"/>
      <c r="I55" s="748"/>
      <c r="J55" s="749"/>
    </row>
    <row r="56" spans="1:10">
      <c r="A56" s="750"/>
      <c r="B56" s="748"/>
      <c r="C56" s="748"/>
      <c r="D56" s="746" t="s">
        <v>118</v>
      </c>
      <c r="E56" s="746" t="s">
        <v>119</v>
      </c>
      <c r="F56" s="739"/>
      <c r="G56" s="748"/>
      <c r="H56" s="748"/>
      <c r="I56" s="748"/>
      <c r="J56" s="753"/>
    </row>
    <row r="57" spans="1:10">
      <c r="A57" s="750"/>
      <c r="B57" s="748"/>
      <c r="C57" s="748"/>
      <c r="D57" s="746"/>
      <c r="E57" s="746" t="s">
        <v>120</v>
      </c>
      <c r="F57" s="739"/>
      <c r="G57" s="748"/>
      <c r="H57" s="739"/>
      <c r="I57" s="739"/>
      <c r="J57" s="753"/>
    </row>
    <row r="58" spans="1:10">
      <c r="A58" s="759"/>
      <c r="B58" s="748"/>
      <c r="C58" s="746"/>
      <c r="D58" s="746" t="s">
        <v>121</v>
      </c>
      <c r="E58" s="746"/>
      <c r="F58" s="748"/>
      <c r="G58" s="748"/>
      <c r="H58" s="739"/>
      <c r="I58" s="739"/>
      <c r="J58" s="753"/>
    </row>
    <row r="59" spans="1:10">
      <c r="A59" s="759"/>
      <c r="B59" s="748"/>
      <c r="C59" s="746"/>
      <c r="D59" s="746" t="s">
        <v>122</v>
      </c>
      <c r="E59" s="746"/>
      <c r="F59" s="748"/>
      <c r="G59" s="748"/>
      <c r="H59" s="739"/>
      <c r="I59" s="739"/>
      <c r="J59" s="753"/>
    </row>
    <row r="60" spans="1:10">
      <c r="A60" s="759"/>
      <c r="B60" s="748"/>
      <c r="C60" s="746"/>
      <c r="D60" s="746" t="s">
        <v>123</v>
      </c>
      <c r="E60" s="746"/>
      <c r="F60" s="748"/>
      <c r="G60" s="748"/>
      <c r="H60" s="739"/>
      <c r="I60" s="739"/>
      <c r="J60" s="749"/>
    </row>
    <row r="61" spans="1:10">
      <c r="A61" s="759"/>
      <c r="B61" s="748"/>
      <c r="C61" s="746"/>
      <c r="D61" s="746" t="s">
        <v>124</v>
      </c>
      <c r="E61" s="746"/>
      <c r="F61" s="748"/>
      <c r="G61" s="748"/>
      <c r="H61" s="748"/>
      <c r="I61" s="748"/>
      <c r="J61" s="749"/>
    </row>
    <row r="62" spans="1:10">
      <c r="A62" s="750"/>
      <c r="B62" s="748"/>
      <c r="C62" s="746" t="s">
        <v>125</v>
      </c>
      <c r="D62" s="746" t="s">
        <v>125</v>
      </c>
      <c r="E62" s="746" t="s">
        <v>126</v>
      </c>
      <c r="F62" s="739"/>
      <c r="G62" s="748"/>
      <c r="H62" s="748"/>
      <c r="I62" s="748"/>
      <c r="J62" s="753"/>
    </row>
    <row r="63" spans="1:10">
      <c r="A63" s="750"/>
      <c r="B63" s="748"/>
      <c r="C63" s="746"/>
      <c r="D63" s="746"/>
      <c r="E63" s="837" t="s">
        <v>127</v>
      </c>
      <c r="F63" s="739"/>
      <c r="G63" s="748"/>
      <c r="H63" s="748"/>
      <c r="I63" s="748"/>
      <c r="J63" s="753"/>
    </row>
    <row r="64" spans="1:10">
      <c r="A64" s="750"/>
      <c r="B64" s="748"/>
      <c r="C64" s="746"/>
      <c r="D64" s="746"/>
      <c r="E64" s="746" t="s">
        <v>128</v>
      </c>
      <c r="F64" s="739"/>
      <c r="G64" s="748"/>
      <c r="H64" s="739"/>
      <c r="I64" s="739"/>
      <c r="J64" s="753"/>
    </row>
    <row r="65" spans="1:10">
      <c r="A65" s="759"/>
      <c r="B65" s="748"/>
      <c r="C65" s="746"/>
      <c r="D65" s="746" t="s">
        <v>129</v>
      </c>
      <c r="E65" s="746"/>
      <c r="F65" s="748"/>
      <c r="G65" s="748"/>
      <c r="H65" s="739"/>
      <c r="I65" s="739"/>
      <c r="J65" s="753"/>
    </row>
    <row r="66" spans="1:10">
      <c r="A66" s="759"/>
      <c r="B66" s="748"/>
      <c r="C66" s="746"/>
      <c r="D66" s="746" t="s">
        <v>130</v>
      </c>
      <c r="E66" s="746"/>
      <c r="F66" s="739"/>
      <c r="G66" s="748"/>
      <c r="H66" s="739"/>
      <c r="I66" s="739"/>
      <c r="J66" s="753"/>
    </row>
    <row r="67" spans="1:10">
      <c r="A67" s="759"/>
      <c r="B67" s="748"/>
      <c r="C67" s="760" t="s">
        <v>131</v>
      </c>
      <c r="D67" s="746" t="s">
        <v>132</v>
      </c>
      <c r="E67" s="746"/>
      <c r="F67" s="739"/>
      <c r="G67" s="748"/>
      <c r="H67" s="739"/>
      <c r="I67" s="739"/>
      <c r="J67" s="753"/>
    </row>
    <row r="68" spans="1:10">
      <c r="A68" s="759"/>
      <c r="B68" s="739"/>
      <c r="C68" s="746"/>
      <c r="D68" s="746" t="s">
        <v>133</v>
      </c>
      <c r="E68" s="746"/>
      <c r="F68" s="739"/>
      <c r="G68" s="739"/>
      <c r="H68" s="739"/>
      <c r="I68" s="739"/>
      <c r="J68" s="753"/>
    </row>
    <row r="69" spans="1:10">
      <c r="A69" s="759"/>
      <c r="B69" s="739"/>
      <c r="C69" s="746"/>
      <c r="D69" s="746" t="s">
        <v>134</v>
      </c>
      <c r="E69" s="746"/>
      <c r="F69" s="739"/>
      <c r="G69" s="739"/>
      <c r="H69" s="739"/>
      <c r="I69" s="739"/>
      <c r="J69" s="753"/>
    </row>
    <row r="70" spans="1:10">
      <c r="A70" s="761"/>
      <c r="B70" s="762"/>
      <c r="C70" s="762"/>
      <c r="D70" s="762"/>
      <c r="E70" s="762"/>
      <c r="F70" s="762"/>
      <c r="G70" s="762"/>
      <c r="H70" s="762"/>
      <c r="I70" s="762"/>
      <c r="J70" s="763"/>
    </row>
  </sheetData>
  <mergeCells count="2">
    <mergeCell ref="A1:J1"/>
    <mergeCell ref="B3:C3"/>
  </mergeCells>
  <hyperlinks>
    <hyperlink ref="B2" location="基本信息输入表!A1" display="基本信息输入表"/>
    <hyperlink ref="D4" location="'1-汇总表'!A1" display="汇总表"/>
    <hyperlink ref="E4" location="'2-分类汇总'!A1" display="分类汇总表"/>
    <hyperlink ref="C6" location="'3-流动汇总'!A1" display="流动资产"/>
    <hyperlink ref="E6" location="'3-1-1现金'!A1" display="现金"/>
    <hyperlink ref="E7" location="'3-1-2银行存款'!A1" display="银行存款"/>
    <hyperlink ref="E8" location="'3-1-3其他货币资金'!A1" display="其他货币资金"/>
    <hyperlink ref="D9" location="'3-2交易性金融资产汇总'!A1" display="交易性金融资产"/>
    <hyperlink ref="E9" location="'3-2-1交易性-股票'!A1" display="股票投资"/>
    <hyperlink ref="E10" location="'3-2-2交易性-债券'!A1" display="债券投资"/>
    <hyperlink ref="D14" location="'3-3应收票据'!A1" display="应收票据"/>
    <hyperlink ref="D15" location="'3-4应收账款'!A1" display="应收账款"/>
    <hyperlink ref="D21" location="'3-9存货汇总'!A1" display="存货"/>
    <hyperlink ref="E22" location="'3-9-2原材料'!A1" display="原材料"/>
    <hyperlink ref="E21" location="'3-9-1材料采购（在途物资）'!A1" display="材料采购（在途物资）"/>
    <hyperlink ref="E25" location="'3-9-5产成品（库存商品）'!A1" display="产成品（库存商品）"/>
    <hyperlink ref="E26" location="'3-9-6在产品（自制半成品）'!A1" display="在产品（自制半成品）"/>
    <hyperlink ref="C47" location="'4-6固定资产汇总'!A1" display="固定资产"/>
    <hyperlink ref="E47" location="'4-6-1房屋建筑物'!A1" display="房屋建筑物"/>
    <hyperlink ref="E48" location="'4-6-2构筑物'!A1" display="构筑物及其他辅助设施"/>
    <hyperlink ref="E49" location="'4-6-3管道沟槽'!A1" display="管道及沟槽"/>
    <hyperlink ref="D58" location="'4-8工程物资'!A1" display="工程物资"/>
    <hyperlink ref="E56" location="'4-7-1在建（土建）'!A1" display="在建工程-土建工程"/>
    <hyperlink ref="E57" location="'4-7-2在建（设备）'!A1" display="在建工程-设备安装工程"/>
    <hyperlink ref="D59" location="'4-9固定资产清理'!A1" display="固定资产清理"/>
    <hyperlink ref="G6" location="'5-流动负债汇总'!A1" display="流动负债"/>
    <hyperlink ref="I6" location="'5-1短期借款'!A1" display="短期借款"/>
    <hyperlink ref="I8" location="'5-3应付票据'!A1" display="应付票据"/>
    <hyperlink ref="I9" location="'5-4应付账款'!A1" display="应付账款"/>
    <hyperlink ref="I10" location="'5-5预收账款'!A1" display="预收款项"/>
    <hyperlink ref="I18" location="'5-10其他应付款'!A1" display="其他应付款"/>
    <hyperlink ref="I12" location="'5-6职工薪酬'!A1" display="职工薪酬"/>
    <hyperlink ref="I14" location="'5-7应交税费'!Print_Area" display="应交税费"/>
    <hyperlink ref="I20" location="'5-12其他流动负债'!A1" display="其他流动负债"/>
    <hyperlink ref="G23" location="'6-非流动负债汇总 '!A1" display="非流动负债"/>
    <hyperlink ref="I23" location="'6-1长期借款'!A1" display="长期借款"/>
    <hyperlink ref="I25" location="'6-3长期应付款'!A1" display="长期应付款"/>
    <hyperlink ref="I30" location="'6-7其他非流动负债'!A1" display="其他非流动负债"/>
    <hyperlink ref="I28" location="'6-6递延所得税负债'!A1" display="递延所得税负债"/>
    <hyperlink ref="B3" location="填表说明!A1" display="填表说明（填表前请先阅读）"/>
    <hyperlink ref="C4" location="'资产负债表(旧)'!A1" display="资产负债表"/>
    <hyperlink ref="I24" location="'6-2应付债券'!A1" display="应付债券"/>
    <hyperlink ref="I26" location="'6-4专项应付款'!A1" display="专项应付款"/>
    <hyperlink ref="B4" location="企业基本情况表!A1" display="企业基本情况表"/>
    <hyperlink ref="D6" location="'表3-1货币汇总表'!A1" display="货币资金"/>
    <hyperlink ref="E27" location="'3-9-7发出商品'!A1" display="发出商品"/>
    <hyperlink ref="B3:C3" location="填表说明!B2" display="填表说明（填表前请先阅读）"/>
    <hyperlink ref="E35" location="'4-1-1可出售-股票'!A1" display="股票投资"/>
    <hyperlink ref="E36" location="'3-2-2交易性-债券'!A1" display="债券投资"/>
    <hyperlink ref="D20" location="'3-8其他应收款'!A1" display="其他应收款"/>
    <hyperlink ref="D17" location="'3-5预付款项'!A1" display="预付款项"/>
    <hyperlink ref="D39" location="'4-3长期应收'!A1" display="长期应收款"/>
    <hyperlink ref="D40" location="'4-4股权投资'!A1" display="长期股权投资"/>
    <hyperlink ref="D67" location="'4-15长期待摊费用'!A1" display="长期待摊费用"/>
    <hyperlink ref="E62" location="'4-12-1无形-土地'!A1" display="土地使用权"/>
    <hyperlink ref="E64" location="'4-12-3无形-其他'!A1" display="其他无形资产"/>
    <hyperlink ref="I27" location="'6-5预计负债'!A1" display="预计负债"/>
    <hyperlink ref="E12" location="'3-2-3交易性-基金'!A1" display="基金投资"/>
    <hyperlink ref="E23" location="'3-9-3在库周转材料'!A1" display="在库周转材料"/>
    <hyperlink ref="E24" location="'3-9-4委托加工物资'!A1" display="委托加工物资"/>
    <hyperlink ref="E28" location="'3-9-8在用周转材料'!A1" display="在用周转材料"/>
    <hyperlink ref="D30" location="'3-10一年到期非流动资产'!A1" display="一年到期非流动资产"/>
    <hyperlink ref="D31" location="'3-11其他流动资产'!A1" display="其他流动资产"/>
    <hyperlink ref="D35" location="'4-1可供出售金融资产汇总'!A1" display="可供出售金融资产"/>
    <hyperlink ref="E37" location="'4-1-3可出售-其他'!A1" display="其他投资"/>
    <hyperlink ref="D38" location="'4-2持有到期投资'!A1" display="持有至到期投资"/>
    <hyperlink ref="D47" location="'4-6固定资产汇总'!A1" display="固定资产"/>
    <hyperlink ref="D56" location="'4-7在建工程汇总'!A1" display="在建工程"/>
    <hyperlink ref="D60" location="'4-10生产性生物资产'!A1" display="生产性生物资产"/>
    <hyperlink ref="D61" location="'4-11油气资产'!A1" display="油气资产"/>
    <hyperlink ref="C62" location="'4-12无形资产汇总'!A1" display="无形资产"/>
    <hyperlink ref="D62" location="'4-12无形资产汇总'!A1" display="无形资产"/>
    <hyperlink ref="D65" location="'4-13开发支出'!A1" display="开发支出"/>
    <hyperlink ref="D66" location="'4-14商誉'!A1" display="商誉"/>
    <hyperlink ref="D68" location="'4-16递延所得税资产'!A1" display="递延所得税资产"/>
    <hyperlink ref="D69" location="'4-17其他非流动资产'!A1" display="其他非流动资产"/>
    <hyperlink ref="I7" location="'5-2交易性金融负债'!A1" display="交易性金融负债"/>
    <hyperlink ref="I15" location="'5-8应付利息'!A1" display="应付利息"/>
    <hyperlink ref="I17" location="'5-9应付股利（利润）'!A1" display="应付股利（应付利润）"/>
    <hyperlink ref="I19" location="'5-11一年到期非流动负债'!A1" display="一年内到期的非流动负债"/>
    <hyperlink ref="E41" location="'4-5-1投资性房地产（成本计量）'!A1" display="投资性房地产（成本计量）"/>
    <hyperlink ref="E42" location="'4-5-2投资性房地产（公允计量）'!A1" display="投资性房地产（公允计量）"/>
    <hyperlink ref="E43" location="'4-5-3投资性地产（成本计量）'!A1" display="投资性地产（成本计量）"/>
    <hyperlink ref="E44" location="'4-5-4投资性地产(公允计量）'!A1" display="投资性地产(公允计量）"/>
    <hyperlink ref="E63" location="'4-12-2无形-矿业权'!A1" display="无形-矿业权"/>
    <hyperlink ref="E30" location="'3-9-9开发产品'!A1" display="开发产品"/>
    <hyperlink ref="E31" location="'3-9-10开发成本'!A1" display="开发成本"/>
    <hyperlink ref="E32" location="'3-9-11消耗性生物资产'!A1" display="消耗性生物资产"/>
    <hyperlink ref="D41" location="'4-5投资性房地产汇总'!A1" display="投资性房地产"/>
    <hyperlink ref="E50" location="'4-6-4井巷工程'!A1" display="井巷工程"/>
    <hyperlink ref="E33" location="'3-9-12工程施工'!A1" display="工程施工"/>
    <hyperlink ref="E55" location="'4-6-9船舶'!A1" display="船舶"/>
    <hyperlink ref="E51" location="'4-6-5机器设备'!A1" display="机器设备"/>
    <hyperlink ref="E52" location="'4-6-6车辆'!A1" display="车辆"/>
    <hyperlink ref="E53" location="'4-6-7电子设备'!A1" display="电子设备"/>
    <hyperlink ref="E54" location="'4-6-8土地'!A1" display="土地"/>
    <hyperlink ref="D28" location="'3-10合同资产'!A1" display="合同资产"/>
    <hyperlink ref="I11" location="'5-6合同负债'!A1" display="合同负债"/>
  </hyperlinks>
  <pageMargins left="0.747916666666667" right="0.747916666666667" top="0.786805555555556" bottom="0.196527777777778" header="0" footer="0"/>
  <pageSetup paperSize="9" scale="71" orientation="portrait"/>
  <headerFooter alignWithMargins="0"/>
  <drawing r:id="rId1"/>
  <legacyDrawingHF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基本信息输入表"/>
  <dimension ref="A1:ED128"/>
  <sheetViews>
    <sheetView showGridLines="0" topLeftCell="A91" workbookViewId="0">
      <selection activeCell="M13" sqref="M13:R105"/>
    </sheetView>
  </sheetViews>
  <sheetFormatPr defaultColWidth="9" defaultRowHeight="15.6"/>
  <cols>
    <col min="1" max="1" width="2.66666666666667" style="705" customWidth="1"/>
    <col min="2" max="2" width="2.5" style="705" customWidth="1"/>
    <col min="3" max="3" width="4.66666666666667" style="705" customWidth="1"/>
    <col min="4" max="10" width="2.66666666666667" style="705" customWidth="1"/>
    <col min="11" max="11" width="13.6666666666667" style="705" customWidth="1"/>
    <col min="12" max="12" width="2.66666666666667" style="705" customWidth="1"/>
    <col min="13" max="13" width="7" style="705" customWidth="1"/>
    <col min="14" max="15" width="7.66666666666667" style="705" customWidth="1"/>
    <col min="16" max="16" width="10.6666666666667" style="705" customWidth="1"/>
    <col min="17" max="17" width="10.6666666666667" style="705" customWidth="1" outlineLevel="1"/>
    <col min="18" max="18" width="8.5" style="705" customWidth="1" outlineLevel="1"/>
    <col min="19" max="134" width="9" style="705"/>
    <col min="135" max="16384" width="9" style="57"/>
  </cols>
  <sheetData>
    <row r="1" spans="1:18">
      <c r="A1" s="706" t="s">
        <v>135</v>
      </c>
      <c r="B1" s="707"/>
      <c r="C1" s="707"/>
    </row>
    <row r="4" spans="1:18">
      <c r="A4" s="708"/>
      <c r="B4" s="709"/>
      <c r="C4" s="709"/>
      <c r="D4" s="709"/>
      <c r="E4" s="709"/>
      <c r="F4" s="709"/>
      <c r="G4" s="709"/>
      <c r="H4" s="709"/>
      <c r="I4" s="709"/>
      <c r="J4" s="709"/>
      <c r="K4" s="709"/>
      <c r="L4" s="709"/>
      <c r="M4" s="709"/>
      <c r="N4" s="709"/>
      <c r="O4" s="709"/>
      <c r="P4" s="709"/>
      <c r="Q4" s="709"/>
      <c r="R4" s="709"/>
    </row>
    <row r="5" spans="1:18">
      <c r="A5" s="710" t="s">
        <v>136</v>
      </c>
    </row>
    <row r="6" spans="1:18">
      <c r="A6" s="711"/>
      <c r="B6" s="705" t="s">
        <v>137</v>
      </c>
      <c r="K6" s="712" t="s">
        <v>138</v>
      </c>
      <c r="M6" s="713" t="s">
        <v>139</v>
      </c>
      <c r="N6" s="714"/>
      <c r="O6" s="714"/>
      <c r="P6" s="714"/>
      <c r="Q6" s="714"/>
      <c r="R6" s="714"/>
    </row>
    <row r="7" spans="1:18">
      <c r="A7" s="711"/>
      <c r="B7" s="705" t="s">
        <v>140</v>
      </c>
      <c r="M7" s="715">
        <v>45991</v>
      </c>
      <c r="N7" s="715"/>
      <c r="O7" s="715"/>
      <c r="P7" s="715"/>
      <c r="Q7" s="715"/>
      <c r="R7" s="715"/>
    </row>
    <row r="8" spans="1:18">
      <c r="A8" s="711"/>
      <c r="B8" s="705" t="s">
        <v>141</v>
      </c>
      <c r="M8" s="716" t="s">
        <v>142</v>
      </c>
      <c r="N8" s="716"/>
      <c r="O8" s="716"/>
      <c r="P8" s="716"/>
      <c r="Q8" s="716"/>
      <c r="R8" s="716"/>
    </row>
    <row r="9" spans="1:18">
      <c r="A9" s="711"/>
      <c r="B9" s="705" t="s">
        <v>143</v>
      </c>
      <c r="M9" s="715"/>
      <c r="N9" s="715"/>
      <c r="O9" s="715"/>
      <c r="P9" s="715"/>
      <c r="Q9" s="715"/>
      <c r="R9" s="715"/>
    </row>
    <row r="10" spans="1:18">
      <c r="A10" s="711"/>
      <c r="B10" s="705" t="s">
        <v>144</v>
      </c>
      <c r="C10" s="717"/>
      <c r="M10" s="716" t="s">
        <v>145</v>
      </c>
      <c r="N10" s="715"/>
      <c r="O10" s="715"/>
      <c r="P10" s="715"/>
      <c r="Q10" s="715"/>
      <c r="R10" s="715"/>
    </row>
    <row r="11" spans="1:18">
      <c r="A11" s="711"/>
      <c r="B11" s="705" t="s">
        <v>146</v>
      </c>
      <c r="M11" s="718"/>
      <c r="N11" s="718"/>
      <c r="O11" s="718"/>
      <c r="P11" s="718"/>
      <c r="Q11" s="718"/>
      <c r="R11" s="718"/>
    </row>
    <row r="12" spans="1:18">
      <c r="A12" s="711"/>
      <c r="C12" s="717" t="s">
        <v>147</v>
      </c>
      <c r="D12" s="717" t="s">
        <v>148</v>
      </c>
      <c r="M12" s="719" t="s">
        <v>149</v>
      </c>
      <c r="N12" s="719"/>
      <c r="O12" s="719" t="s">
        <v>150</v>
      </c>
      <c r="P12" s="720"/>
      <c r="Q12" s="719" t="s">
        <v>151</v>
      </c>
      <c r="R12" s="719"/>
    </row>
    <row r="13" spans="1:18">
      <c r="A13" s="711"/>
      <c r="B13" s="721"/>
      <c r="C13" s="722" t="s">
        <v>152</v>
      </c>
      <c r="D13" s="723" t="s">
        <v>153</v>
      </c>
      <c r="M13" s="719" t="s">
        <v>154</v>
      </c>
      <c r="N13" s="719"/>
      <c r="O13" s="724">
        <v>46006</v>
      </c>
      <c r="P13" s="720"/>
      <c r="Q13" s="719" t="s">
        <v>155</v>
      </c>
      <c r="R13" s="719"/>
    </row>
    <row r="14" spans="1:18">
      <c r="A14" s="711"/>
      <c r="B14" s="721"/>
      <c r="C14" s="722" t="s">
        <v>152</v>
      </c>
      <c r="D14" s="723" t="s">
        <v>156</v>
      </c>
      <c r="M14" s="719" t="s">
        <v>154</v>
      </c>
      <c r="N14" s="719"/>
      <c r="O14" s="724">
        <v>46006</v>
      </c>
      <c r="P14" s="720"/>
      <c r="Q14" s="719" t="s">
        <v>155</v>
      </c>
      <c r="R14" s="719"/>
    </row>
    <row r="15" spans="1:18">
      <c r="A15" s="711"/>
      <c r="B15" s="721"/>
      <c r="C15" s="722" t="s">
        <v>152</v>
      </c>
      <c r="D15" s="723" t="s">
        <v>45</v>
      </c>
      <c r="M15" s="719" t="s">
        <v>154</v>
      </c>
      <c r="N15" s="719"/>
      <c r="O15" s="724">
        <v>46006</v>
      </c>
      <c r="P15" s="720"/>
      <c r="Q15" s="719" t="s">
        <v>155</v>
      </c>
      <c r="R15" s="719"/>
    </row>
    <row r="16" spans="1:18">
      <c r="A16" s="711"/>
      <c r="B16" s="721"/>
      <c r="C16" s="722" t="s">
        <v>152</v>
      </c>
      <c r="D16" s="723" t="s">
        <v>48</v>
      </c>
      <c r="M16" s="719" t="s">
        <v>154</v>
      </c>
      <c r="N16" s="719"/>
      <c r="O16" s="724">
        <v>46006</v>
      </c>
      <c r="P16" s="720"/>
      <c r="Q16" s="719" t="s">
        <v>155</v>
      </c>
      <c r="R16" s="719"/>
    </row>
    <row r="17" spans="1:18">
      <c r="A17" s="711"/>
      <c r="B17" s="721"/>
      <c r="C17" s="722" t="s">
        <v>152</v>
      </c>
      <c r="D17" s="723" t="s">
        <v>44</v>
      </c>
      <c r="M17" s="719" t="s">
        <v>154</v>
      </c>
      <c r="N17" s="719"/>
      <c r="O17" s="724">
        <v>46006</v>
      </c>
      <c r="P17" s="720"/>
      <c r="Q17" s="719" t="s">
        <v>155</v>
      </c>
      <c r="R17" s="719"/>
    </row>
    <row r="18" spans="1:18">
      <c r="A18" s="711"/>
      <c r="B18" s="721"/>
      <c r="C18" s="722" t="s">
        <v>152</v>
      </c>
      <c r="D18" s="723" t="s">
        <v>157</v>
      </c>
      <c r="M18" s="719" t="s">
        <v>154</v>
      </c>
      <c r="N18" s="719"/>
      <c r="O18" s="724">
        <v>46006</v>
      </c>
      <c r="P18" s="720"/>
      <c r="Q18" s="719" t="s">
        <v>155</v>
      </c>
      <c r="R18" s="719"/>
    </row>
    <row r="19" spans="1:18">
      <c r="A19" s="711"/>
      <c r="B19" s="721"/>
      <c r="C19" s="722" t="s">
        <v>152</v>
      </c>
      <c r="D19" s="723" t="s">
        <v>53</v>
      </c>
      <c r="M19" s="719" t="s">
        <v>154</v>
      </c>
      <c r="N19" s="719"/>
      <c r="O19" s="724">
        <v>46006</v>
      </c>
      <c r="P19" s="720"/>
      <c r="Q19" s="719" t="s">
        <v>155</v>
      </c>
      <c r="R19" s="719"/>
    </row>
    <row r="20" spans="1:18">
      <c r="A20" s="711"/>
      <c r="B20" s="721"/>
      <c r="C20" s="722" t="s">
        <v>152</v>
      </c>
      <c r="D20" s="723" t="s">
        <v>55</v>
      </c>
      <c r="M20" s="719" t="s">
        <v>154</v>
      </c>
      <c r="N20" s="719"/>
      <c r="O20" s="724">
        <v>46006</v>
      </c>
      <c r="P20" s="720"/>
      <c r="Q20" s="719" t="s">
        <v>155</v>
      </c>
      <c r="R20" s="719"/>
    </row>
    <row r="21" spans="1:18">
      <c r="A21" s="711"/>
      <c r="B21" s="721"/>
      <c r="C21" s="722" t="s">
        <v>152</v>
      </c>
      <c r="D21" s="723" t="s">
        <v>58</v>
      </c>
      <c r="M21" s="719" t="s">
        <v>154</v>
      </c>
      <c r="N21" s="719"/>
      <c r="O21" s="724">
        <v>46006</v>
      </c>
      <c r="P21" s="720"/>
      <c r="Q21" s="719" t="s">
        <v>155</v>
      </c>
      <c r="R21" s="719"/>
    </row>
    <row r="22" spans="1:18">
      <c r="A22" s="711"/>
      <c r="B22" s="721"/>
      <c r="C22" s="722" t="s">
        <v>152</v>
      </c>
      <c r="D22" s="723" t="s">
        <v>60</v>
      </c>
      <c r="M22" s="719" t="s">
        <v>154</v>
      </c>
      <c r="N22" s="719"/>
      <c r="O22" s="724">
        <v>46006</v>
      </c>
      <c r="P22" s="720"/>
      <c r="Q22" s="719" t="s">
        <v>155</v>
      </c>
      <c r="R22" s="719"/>
    </row>
    <row r="23" spans="1:18">
      <c r="A23" s="711"/>
      <c r="B23" s="721"/>
      <c r="C23" s="722" t="s">
        <v>152</v>
      </c>
      <c r="D23" s="723" t="s">
        <v>61</v>
      </c>
      <c r="M23" s="719" t="s">
        <v>154</v>
      </c>
      <c r="N23" s="719"/>
      <c r="O23" s="724">
        <v>46006</v>
      </c>
      <c r="P23" s="720"/>
      <c r="Q23" s="719" t="s">
        <v>155</v>
      </c>
      <c r="R23" s="719"/>
    </row>
    <row r="24" spans="1:18">
      <c r="A24" s="711"/>
      <c r="B24" s="721"/>
      <c r="C24" s="722" t="s">
        <v>152</v>
      </c>
      <c r="D24" s="723" t="s">
        <v>158</v>
      </c>
      <c r="M24" s="719" t="s">
        <v>154</v>
      </c>
      <c r="N24" s="719"/>
      <c r="O24" s="724">
        <v>46006</v>
      </c>
      <c r="P24" s="720"/>
      <c r="Q24" s="719" t="s">
        <v>155</v>
      </c>
      <c r="R24" s="719"/>
    </row>
    <row r="25" spans="1:18">
      <c r="A25" s="711"/>
      <c r="B25" s="721"/>
      <c r="C25" s="722" t="s">
        <v>152</v>
      </c>
      <c r="D25" s="723" t="s">
        <v>65</v>
      </c>
      <c r="M25" s="719" t="s">
        <v>154</v>
      </c>
      <c r="N25" s="719"/>
      <c r="O25" s="724">
        <v>46006</v>
      </c>
      <c r="P25" s="720"/>
      <c r="Q25" s="719" t="s">
        <v>155</v>
      </c>
      <c r="R25" s="719"/>
    </row>
    <row r="26" spans="1:18">
      <c r="A26" s="711"/>
      <c r="B26" s="721"/>
      <c r="C26" s="722" t="s">
        <v>152</v>
      </c>
      <c r="D26" s="723" t="s">
        <v>159</v>
      </c>
      <c r="M26" s="719" t="s">
        <v>154</v>
      </c>
      <c r="N26" s="719"/>
      <c r="O26" s="724">
        <v>46006</v>
      </c>
      <c r="P26" s="720"/>
      <c r="Q26" s="719" t="s">
        <v>155</v>
      </c>
      <c r="R26" s="719"/>
    </row>
    <row r="27" spans="1:18">
      <c r="A27" s="711"/>
      <c r="B27" s="721"/>
      <c r="C27" s="722" t="s">
        <v>152</v>
      </c>
      <c r="D27" s="723" t="s">
        <v>70</v>
      </c>
      <c r="M27" s="719" t="s">
        <v>154</v>
      </c>
      <c r="N27" s="719"/>
      <c r="O27" s="724">
        <v>46006</v>
      </c>
      <c r="P27" s="720"/>
      <c r="Q27" s="719" t="s">
        <v>155</v>
      </c>
      <c r="R27" s="719"/>
    </row>
    <row r="28" spans="1:18">
      <c r="A28" s="711"/>
      <c r="B28" s="721"/>
      <c r="C28" s="722" t="s">
        <v>152</v>
      </c>
      <c r="D28" s="723" t="s">
        <v>160</v>
      </c>
      <c r="M28" s="719" t="s">
        <v>154</v>
      </c>
      <c r="N28" s="719"/>
      <c r="O28" s="724">
        <v>46006</v>
      </c>
      <c r="P28" s="720"/>
      <c r="Q28" s="719" t="s">
        <v>155</v>
      </c>
      <c r="R28" s="719"/>
    </row>
    <row r="29" spans="1:18">
      <c r="A29" s="711"/>
      <c r="B29" s="721"/>
      <c r="C29" s="722" t="s">
        <v>152</v>
      </c>
      <c r="D29" s="723" t="s">
        <v>73</v>
      </c>
      <c r="M29" s="719" t="s">
        <v>154</v>
      </c>
      <c r="N29" s="719"/>
      <c r="O29" s="724">
        <v>46006</v>
      </c>
      <c r="P29" s="720"/>
      <c r="Q29" s="719" t="s">
        <v>155</v>
      </c>
      <c r="R29" s="719"/>
    </row>
    <row r="30" spans="1:18">
      <c r="A30" s="711"/>
      <c r="B30" s="721"/>
      <c r="C30" s="722" t="s">
        <v>152</v>
      </c>
      <c r="D30" s="723" t="s">
        <v>74</v>
      </c>
      <c r="M30" s="719" t="s">
        <v>154</v>
      </c>
      <c r="N30" s="719"/>
      <c r="O30" s="724">
        <v>46006</v>
      </c>
      <c r="P30" s="720"/>
      <c r="Q30" s="719" t="s">
        <v>155</v>
      </c>
      <c r="R30" s="719"/>
    </row>
    <row r="31" spans="1:18">
      <c r="A31" s="711"/>
      <c r="B31" s="721"/>
      <c r="C31" s="722" t="s">
        <v>152</v>
      </c>
      <c r="D31" s="723" t="s">
        <v>75</v>
      </c>
      <c r="M31" s="719" t="s">
        <v>154</v>
      </c>
      <c r="N31" s="719"/>
      <c r="O31" s="724">
        <v>46006</v>
      </c>
      <c r="P31" s="720"/>
      <c r="Q31" s="719" t="s">
        <v>155</v>
      </c>
      <c r="R31" s="719"/>
    </row>
    <row r="32" spans="1:18">
      <c r="A32" s="711"/>
      <c r="B32" s="721"/>
      <c r="C32" s="722" t="s">
        <v>152</v>
      </c>
      <c r="D32" s="723" t="s">
        <v>78</v>
      </c>
      <c r="M32" s="719" t="s">
        <v>154</v>
      </c>
      <c r="N32" s="719"/>
      <c r="O32" s="724">
        <v>46006</v>
      </c>
      <c r="P32" s="720"/>
      <c r="Q32" s="719" t="s">
        <v>155</v>
      </c>
      <c r="R32" s="719"/>
    </row>
    <row r="33" spans="1:18">
      <c r="A33" s="711"/>
      <c r="B33" s="721"/>
      <c r="C33" s="722" t="s">
        <v>152</v>
      </c>
      <c r="D33" s="723" t="s">
        <v>80</v>
      </c>
      <c r="M33" s="719" t="s">
        <v>154</v>
      </c>
      <c r="N33" s="719"/>
      <c r="O33" s="724">
        <v>46006</v>
      </c>
      <c r="P33" s="720"/>
      <c r="Q33" s="719" t="s">
        <v>155</v>
      </c>
      <c r="R33" s="719"/>
    </row>
    <row r="34" spans="1:18">
      <c r="A34" s="711"/>
      <c r="B34" s="721"/>
      <c r="C34" s="722" t="s">
        <v>152</v>
      </c>
      <c r="D34" s="723" t="s">
        <v>82</v>
      </c>
      <c r="M34" s="719" t="s">
        <v>154</v>
      </c>
      <c r="N34" s="719"/>
      <c r="O34" s="724">
        <v>46006</v>
      </c>
      <c r="P34" s="720"/>
      <c r="Q34" s="719" t="s">
        <v>155</v>
      </c>
      <c r="R34" s="719"/>
    </row>
    <row r="35" spans="1:18">
      <c r="A35" s="711"/>
      <c r="B35" s="721"/>
      <c r="C35" s="722" t="s">
        <v>152</v>
      </c>
      <c r="D35" s="723" t="s">
        <v>84</v>
      </c>
      <c r="M35" s="719" t="s">
        <v>154</v>
      </c>
      <c r="N35" s="719"/>
      <c r="O35" s="724">
        <v>46006</v>
      </c>
      <c r="P35" s="720"/>
      <c r="Q35" s="719" t="s">
        <v>155</v>
      </c>
      <c r="R35" s="719"/>
    </row>
    <row r="36" spans="1:18">
      <c r="A36" s="711"/>
      <c r="B36" s="721"/>
      <c r="C36" s="722" t="s">
        <v>152</v>
      </c>
      <c r="D36" s="723" t="s">
        <v>87</v>
      </c>
      <c r="M36" s="719" t="s">
        <v>154</v>
      </c>
      <c r="N36" s="719"/>
      <c r="O36" s="724">
        <v>46006</v>
      </c>
      <c r="P36" s="720"/>
      <c r="Q36" s="719" t="s">
        <v>155</v>
      </c>
      <c r="R36" s="719"/>
    </row>
    <row r="37" spans="1:18">
      <c r="A37" s="711"/>
      <c r="B37" s="721"/>
      <c r="C37" s="722" t="s">
        <v>152</v>
      </c>
      <c r="D37" s="723" t="s">
        <v>161</v>
      </c>
      <c r="M37" s="719" t="s">
        <v>154</v>
      </c>
      <c r="N37" s="719"/>
      <c r="O37" s="724">
        <v>46006</v>
      </c>
      <c r="P37" s="720"/>
      <c r="Q37" s="719" t="s">
        <v>155</v>
      </c>
      <c r="R37" s="719"/>
    </row>
    <row r="38" spans="1:18">
      <c r="A38" s="711"/>
      <c r="B38" s="721"/>
      <c r="C38" s="722" t="s">
        <v>152</v>
      </c>
      <c r="D38" s="723" t="s">
        <v>162</v>
      </c>
      <c r="M38" s="719" t="s">
        <v>154</v>
      </c>
      <c r="N38" s="719"/>
      <c r="O38" s="724">
        <v>46006</v>
      </c>
      <c r="P38" s="720"/>
      <c r="Q38" s="719" t="s">
        <v>155</v>
      </c>
      <c r="R38" s="719"/>
    </row>
    <row r="39" spans="1:18">
      <c r="A39" s="711"/>
      <c r="B39" s="721"/>
      <c r="C39" s="722" t="s">
        <v>152</v>
      </c>
      <c r="D39" s="723" t="s">
        <v>163</v>
      </c>
      <c r="M39" s="719" t="s">
        <v>154</v>
      </c>
      <c r="N39" s="719"/>
      <c r="O39" s="724">
        <v>46006</v>
      </c>
      <c r="P39" s="720"/>
      <c r="Q39" s="719" t="s">
        <v>155</v>
      </c>
      <c r="R39" s="719"/>
    </row>
    <row r="40" spans="1:18">
      <c r="A40" s="711"/>
      <c r="B40" s="721"/>
      <c r="C40" s="722" t="s">
        <v>152</v>
      </c>
      <c r="D40" s="723" t="s">
        <v>96</v>
      </c>
      <c r="M40" s="719" t="s">
        <v>154</v>
      </c>
      <c r="N40" s="719"/>
      <c r="O40" s="724">
        <v>46006</v>
      </c>
      <c r="P40" s="720"/>
      <c r="Q40" s="719" t="s">
        <v>155</v>
      </c>
      <c r="R40" s="719"/>
    </row>
    <row r="41" spans="1:18">
      <c r="A41" s="711"/>
      <c r="B41" s="721"/>
      <c r="C41" s="722" t="s">
        <v>152</v>
      </c>
      <c r="D41" s="723" t="s">
        <v>86</v>
      </c>
      <c r="M41" s="719" t="s">
        <v>154</v>
      </c>
      <c r="N41" s="719"/>
      <c r="O41" s="724">
        <v>46006</v>
      </c>
      <c r="P41" s="720"/>
      <c r="Q41" s="719" t="s">
        <v>155</v>
      </c>
      <c r="R41" s="719"/>
    </row>
    <row r="42" spans="1:18">
      <c r="A42" s="711"/>
      <c r="B42" s="721"/>
      <c r="C42" s="722" t="s">
        <v>152</v>
      </c>
      <c r="D42" s="723" t="s">
        <v>89</v>
      </c>
      <c r="M42" s="719" t="s">
        <v>154</v>
      </c>
      <c r="N42" s="719"/>
      <c r="O42" s="724">
        <v>46006</v>
      </c>
      <c r="P42" s="720"/>
      <c r="Q42" s="719" t="s">
        <v>155</v>
      </c>
      <c r="R42" s="719"/>
    </row>
    <row r="43" spans="1:18">
      <c r="A43" s="711"/>
      <c r="B43" s="721"/>
      <c r="C43" s="722" t="s">
        <v>152</v>
      </c>
      <c r="D43" s="723" t="s">
        <v>164</v>
      </c>
      <c r="M43" s="719" t="s">
        <v>154</v>
      </c>
      <c r="N43" s="719"/>
      <c r="O43" s="724">
        <v>46006</v>
      </c>
      <c r="P43" s="720"/>
      <c r="Q43" s="719" t="s">
        <v>155</v>
      </c>
      <c r="R43" s="719"/>
    </row>
    <row r="44" spans="1:18">
      <c r="A44" s="711"/>
      <c r="B44" s="721"/>
      <c r="C44" s="722" t="s">
        <v>152</v>
      </c>
      <c r="D44" s="723" t="s">
        <v>93</v>
      </c>
      <c r="M44" s="719" t="s">
        <v>154</v>
      </c>
      <c r="N44" s="719"/>
      <c r="O44" s="724">
        <v>46006</v>
      </c>
      <c r="P44" s="720"/>
      <c r="Q44" s="719" t="s">
        <v>155</v>
      </c>
      <c r="R44" s="719"/>
    </row>
    <row r="45" spans="1:18">
      <c r="A45" s="711"/>
      <c r="B45" s="721"/>
      <c r="C45" s="722" t="s">
        <v>152</v>
      </c>
      <c r="D45" s="723" t="s">
        <v>165</v>
      </c>
      <c r="M45" s="719" t="s">
        <v>154</v>
      </c>
      <c r="N45" s="719"/>
      <c r="O45" s="724">
        <v>46006</v>
      </c>
      <c r="P45" s="720"/>
      <c r="Q45" s="719" t="s">
        <v>155</v>
      </c>
      <c r="R45" s="719"/>
    </row>
    <row r="46" spans="1:18">
      <c r="A46" s="711"/>
      <c r="B46" s="721"/>
      <c r="C46" s="722" t="s">
        <v>152</v>
      </c>
      <c r="D46" s="723" t="s">
        <v>166</v>
      </c>
      <c r="M46" s="719" t="s">
        <v>154</v>
      </c>
      <c r="N46" s="719"/>
      <c r="O46" s="724">
        <v>46006</v>
      </c>
      <c r="P46" s="720"/>
      <c r="Q46" s="719" t="s">
        <v>155</v>
      </c>
      <c r="R46" s="719"/>
    </row>
    <row r="47" spans="1:18">
      <c r="A47" s="711"/>
      <c r="B47" s="721"/>
      <c r="C47" s="722" t="s">
        <v>152</v>
      </c>
      <c r="D47" s="723" t="s">
        <v>167</v>
      </c>
      <c r="M47" s="719" t="s">
        <v>154</v>
      </c>
      <c r="N47" s="719"/>
      <c r="O47" s="724">
        <v>46006</v>
      </c>
      <c r="P47" s="720"/>
      <c r="Q47" s="719" t="s">
        <v>155</v>
      </c>
      <c r="R47" s="719"/>
    </row>
    <row r="48" spans="1:18">
      <c r="A48" s="711"/>
      <c r="B48" s="721"/>
      <c r="C48" s="722" t="s">
        <v>152</v>
      </c>
      <c r="D48" s="723" t="s">
        <v>101</v>
      </c>
      <c r="M48" s="719" t="s">
        <v>154</v>
      </c>
      <c r="N48" s="719"/>
      <c r="O48" s="724">
        <v>46006</v>
      </c>
      <c r="P48" s="720"/>
      <c r="Q48" s="719" t="s">
        <v>155</v>
      </c>
      <c r="R48" s="719"/>
    </row>
    <row r="49" spans="1:134">
      <c r="A49" s="711"/>
      <c r="B49" s="721"/>
      <c r="C49" s="722" t="s">
        <v>152</v>
      </c>
      <c r="D49" s="723" t="s">
        <v>102</v>
      </c>
      <c r="M49" s="719" t="s">
        <v>154</v>
      </c>
      <c r="N49" s="719"/>
      <c r="O49" s="724">
        <v>46006</v>
      </c>
      <c r="P49" s="720"/>
      <c r="Q49" s="719" t="s">
        <v>155</v>
      </c>
      <c r="R49" s="719"/>
    </row>
    <row r="50" spans="1:134">
      <c r="A50" s="711"/>
      <c r="B50" s="721"/>
      <c r="C50" s="722" t="s">
        <v>152</v>
      </c>
      <c r="D50" s="723" t="s">
        <v>168</v>
      </c>
      <c r="M50" s="719" t="s">
        <v>154</v>
      </c>
      <c r="N50" s="719"/>
      <c r="O50" s="724">
        <v>46006</v>
      </c>
      <c r="P50" s="720"/>
      <c r="Q50" s="719" t="s">
        <v>155</v>
      </c>
      <c r="R50" s="719"/>
    </row>
    <row r="51" spans="1:134">
      <c r="A51" s="711"/>
      <c r="B51" s="721"/>
      <c r="C51" s="722" t="s">
        <v>152</v>
      </c>
      <c r="D51" s="723" t="s">
        <v>169</v>
      </c>
      <c r="M51" s="719" t="s">
        <v>154</v>
      </c>
      <c r="N51" s="719"/>
      <c r="O51" s="724">
        <v>46006</v>
      </c>
      <c r="P51" s="720"/>
      <c r="Q51" s="719" t="s">
        <v>155</v>
      </c>
      <c r="R51" s="719"/>
    </row>
    <row r="52" spans="1:134">
      <c r="A52" s="711"/>
      <c r="B52" s="721"/>
      <c r="C52" s="722" t="s">
        <v>152</v>
      </c>
      <c r="D52" s="723" t="s">
        <v>170</v>
      </c>
      <c r="M52" s="719" t="s">
        <v>154</v>
      </c>
      <c r="N52" s="719"/>
      <c r="O52" s="724">
        <v>46006</v>
      </c>
      <c r="P52" s="720"/>
      <c r="Q52" s="719" t="s">
        <v>155</v>
      </c>
      <c r="R52" s="719"/>
    </row>
    <row r="53" spans="1:134">
      <c r="A53" s="711"/>
      <c r="B53" s="721"/>
      <c r="C53" s="722" t="s">
        <v>152</v>
      </c>
      <c r="D53" s="723" t="s">
        <v>104</v>
      </c>
      <c r="M53" s="719" t="s">
        <v>154</v>
      </c>
      <c r="N53" s="719"/>
      <c r="O53" s="724">
        <v>46006</v>
      </c>
      <c r="P53" s="720"/>
      <c r="Q53" s="719" t="s">
        <v>155</v>
      </c>
      <c r="R53" s="719"/>
    </row>
    <row r="54" spans="1:134">
      <c r="A54" s="711"/>
      <c r="B54" s="721"/>
      <c r="C54" s="722" t="s">
        <v>152</v>
      </c>
      <c r="D54" s="723" t="s">
        <v>105</v>
      </c>
      <c r="M54" s="719" t="s">
        <v>154</v>
      </c>
      <c r="N54" s="719"/>
      <c r="O54" s="724">
        <v>46006</v>
      </c>
      <c r="P54" s="720"/>
      <c r="Q54" s="719" t="s">
        <v>155</v>
      </c>
      <c r="R54" s="719"/>
    </row>
    <row r="55" spans="1:134">
      <c r="A55" s="711"/>
      <c r="B55" s="721"/>
      <c r="C55" s="722" t="s">
        <v>152</v>
      </c>
      <c r="D55" s="723" t="s">
        <v>106</v>
      </c>
      <c r="M55" s="719" t="s">
        <v>154</v>
      </c>
      <c r="N55" s="719"/>
      <c r="O55" s="724">
        <v>46006</v>
      </c>
      <c r="P55" s="720"/>
      <c r="Q55" s="719" t="s">
        <v>155</v>
      </c>
      <c r="R55" s="719"/>
    </row>
    <row r="56" spans="1:134">
      <c r="A56" s="711"/>
      <c r="B56" s="721"/>
      <c r="C56" s="722" t="s">
        <v>152</v>
      </c>
      <c r="D56" s="723" t="s">
        <v>107</v>
      </c>
      <c r="M56" s="719" t="s">
        <v>154</v>
      </c>
      <c r="N56" s="719"/>
      <c r="O56" s="724">
        <v>46006</v>
      </c>
      <c r="P56" s="720"/>
      <c r="Q56" s="719" t="s">
        <v>155</v>
      </c>
      <c r="R56" s="719"/>
      <c r="U56" s="725"/>
      <c r="V56" s="725"/>
      <c r="W56" s="726"/>
      <c r="X56" s="727"/>
    </row>
    <row r="57" s="704" customFormat="1" spans="1:134">
      <c r="A57" s="711"/>
      <c r="B57" s="721"/>
      <c r="C57" s="722" t="s">
        <v>152</v>
      </c>
      <c r="D57" s="728" t="s">
        <v>171</v>
      </c>
      <c r="E57" s="705"/>
      <c r="F57" s="705"/>
      <c r="G57" s="705"/>
      <c r="H57" s="705"/>
      <c r="I57" s="705"/>
      <c r="J57" s="705"/>
      <c r="K57" s="705"/>
      <c r="L57" s="705"/>
      <c r="M57" s="719" t="s">
        <v>154</v>
      </c>
      <c r="N57" s="719"/>
      <c r="O57" s="724">
        <v>46006</v>
      </c>
      <c r="P57" s="720"/>
      <c r="Q57" s="719" t="s">
        <v>155</v>
      </c>
      <c r="R57" s="719"/>
      <c r="S57" s="705"/>
      <c r="T57" s="705"/>
      <c r="U57" s="705"/>
      <c r="V57" s="705"/>
      <c r="W57" s="705"/>
      <c r="X57" s="705"/>
      <c r="Y57" s="705"/>
      <c r="Z57" s="705"/>
      <c r="AA57" s="705"/>
      <c r="AB57" s="705"/>
      <c r="AC57" s="705"/>
      <c r="AD57" s="705"/>
      <c r="AE57" s="705"/>
      <c r="AF57" s="705"/>
      <c r="AG57" s="705"/>
      <c r="AH57" s="705"/>
      <c r="AI57" s="705"/>
      <c r="AJ57" s="705"/>
      <c r="AK57" s="705"/>
      <c r="AL57" s="705"/>
      <c r="AM57" s="705"/>
      <c r="AN57" s="705"/>
      <c r="AO57" s="705"/>
      <c r="AP57" s="705"/>
      <c r="AQ57" s="705"/>
      <c r="AR57" s="705"/>
      <c r="AS57" s="705"/>
      <c r="AT57" s="705"/>
      <c r="AU57" s="705"/>
      <c r="AV57" s="705"/>
      <c r="AW57" s="705"/>
      <c r="AX57" s="705"/>
      <c r="AY57" s="705"/>
      <c r="AZ57" s="705"/>
      <c r="BA57" s="705"/>
      <c r="BB57" s="705"/>
      <c r="BC57" s="705"/>
      <c r="BD57" s="705"/>
      <c r="BE57" s="705"/>
      <c r="BF57" s="705"/>
      <c r="BG57" s="705"/>
      <c r="BH57" s="705"/>
      <c r="BI57" s="705"/>
      <c r="BJ57" s="705"/>
      <c r="BK57" s="705"/>
      <c r="BL57" s="705"/>
      <c r="BM57" s="705"/>
      <c r="BN57" s="705"/>
      <c r="BO57" s="705"/>
      <c r="BP57" s="705"/>
      <c r="BQ57" s="705"/>
      <c r="BR57" s="705"/>
      <c r="BS57" s="705"/>
      <c r="BT57" s="705"/>
      <c r="BU57" s="705"/>
      <c r="BV57" s="705"/>
      <c r="BW57" s="705"/>
      <c r="BX57" s="705"/>
      <c r="BY57" s="705"/>
      <c r="BZ57" s="705"/>
      <c r="CA57" s="705"/>
      <c r="CB57" s="705"/>
      <c r="CC57" s="705"/>
      <c r="CD57" s="705"/>
      <c r="CE57" s="705"/>
      <c r="CF57" s="705"/>
      <c r="CG57" s="705"/>
      <c r="CH57" s="705"/>
      <c r="CI57" s="705"/>
      <c r="CJ57" s="705"/>
      <c r="CK57" s="705"/>
      <c r="CL57" s="705"/>
      <c r="CM57" s="705"/>
      <c r="CN57" s="705"/>
      <c r="CO57" s="705"/>
      <c r="CP57" s="705"/>
      <c r="CQ57" s="705"/>
      <c r="CR57" s="705"/>
      <c r="CS57" s="705"/>
      <c r="CT57" s="705"/>
      <c r="CU57" s="705"/>
      <c r="CV57" s="705"/>
      <c r="CW57" s="705"/>
      <c r="CX57" s="705"/>
      <c r="CY57" s="705"/>
      <c r="CZ57" s="705"/>
      <c r="DA57" s="705"/>
      <c r="DB57" s="705"/>
      <c r="DC57" s="705"/>
      <c r="DD57" s="705"/>
      <c r="DE57" s="705"/>
      <c r="DF57" s="705"/>
      <c r="DG57" s="705"/>
      <c r="DH57" s="705"/>
      <c r="DI57" s="705"/>
      <c r="DJ57" s="705"/>
      <c r="DK57" s="705"/>
      <c r="DL57" s="705"/>
      <c r="DM57" s="705"/>
      <c r="DN57" s="705"/>
      <c r="DO57" s="705"/>
      <c r="DP57" s="705"/>
      <c r="DQ57" s="705"/>
      <c r="DR57" s="705"/>
      <c r="DS57" s="705"/>
      <c r="DT57" s="705"/>
      <c r="DU57" s="705"/>
      <c r="DV57" s="705"/>
      <c r="DW57" s="705"/>
      <c r="DX57" s="705"/>
      <c r="DY57" s="705"/>
      <c r="DZ57" s="705"/>
      <c r="EA57" s="705"/>
      <c r="EB57" s="705"/>
      <c r="EC57" s="705"/>
      <c r="ED57" s="705"/>
    </row>
    <row r="58" s="704" customFormat="1" spans="1:134">
      <c r="A58" s="711"/>
      <c r="B58" s="721"/>
      <c r="C58" s="722" t="s">
        <v>152</v>
      </c>
      <c r="D58" s="728" t="s">
        <v>109</v>
      </c>
      <c r="E58" s="705"/>
      <c r="F58" s="705"/>
      <c r="G58" s="705"/>
      <c r="H58" s="705"/>
      <c r="I58" s="705"/>
      <c r="J58" s="705"/>
      <c r="K58" s="705"/>
      <c r="L58" s="705"/>
      <c r="M58" s="719" t="s">
        <v>154</v>
      </c>
      <c r="N58" s="719"/>
      <c r="O58" s="724">
        <v>46006</v>
      </c>
      <c r="P58" s="720"/>
      <c r="Q58" s="719" t="s">
        <v>155</v>
      </c>
      <c r="R58" s="719"/>
      <c r="S58" s="705"/>
      <c r="T58" s="705"/>
      <c r="U58" s="705"/>
      <c r="V58" s="705"/>
      <c r="W58" s="705"/>
      <c r="X58" s="705"/>
      <c r="Y58" s="705"/>
      <c r="Z58" s="705"/>
      <c r="AA58" s="705"/>
      <c r="AB58" s="705"/>
      <c r="AC58" s="705"/>
      <c r="AD58" s="705"/>
      <c r="AE58" s="705"/>
      <c r="AF58" s="705"/>
      <c r="AG58" s="705"/>
      <c r="AH58" s="705"/>
      <c r="AI58" s="705"/>
      <c r="AJ58" s="705"/>
      <c r="AK58" s="705"/>
      <c r="AL58" s="705"/>
      <c r="AM58" s="705"/>
      <c r="AN58" s="705"/>
      <c r="AO58" s="705"/>
      <c r="AP58" s="705"/>
      <c r="AQ58" s="705"/>
      <c r="AR58" s="705"/>
      <c r="AS58" s="705"/>
      <c r="AT58" s="705"/>
      <c r="AU58" s="705"/>
      <c r="AV58" s="705"/>
      <c r="AW58" s="705"/>
      <c r="AX58" s="705"/>
      <c r="AY58" s="705"/>
      <c r="AZ58" s="705"/>
      <c r="BA58" s="705"/>
      <c r="BB58" s="705"/>
      <c r="BC58" s="705"/>
      <c r="BD58" s="705"/>
      <c r="BE58" s="705"/>
      <c r="BF58" s="705"/>
      <c r="BG58" s="705"/>
      <c r="BH58" s="705"/>
      <c r="BI58" s="705"/>
      <c r="BJ58" s="705"/>
      <c r="BK58" s="705"/>
      <c r="BL58" s="705"/>
      <c r="BM58" s="705"/>
      <c r="BN58" s="705"/>
      <c r="BO58" s="705"/>
      <c r="BP58" s="705"/>
      <c r="BQ58" s="705"/>
      <c r="BR58" s="705"/>
      <c r="BS58" s="705"/>
      <c r="BT58" s="705"/>
      <c r="BU58" s="705"/>
      <c r="BV58" s="705"/>
      <c r="BW58" s="705"/>
      <c r="BX58" s="705"/>
      <c r="BY58" s="705"/>
      <c r="BZ58" s="705"/>
      <c r="CA58" s="705"/>
      <c r="CB58" s="705"/>
      <c r="CC58" s="705"/>
      <c r="CD58" s="705"/>
      <c r="CE58" s="705"/>
      <c r="CF58" s="705"/>
      <c r="CG58" s="705"/>
      <c r="CH58" s="705"/>
      <c r="CI58" s="705"/>
      <c r="CJ58" s="705"/>
      <c r="CK58" s="705"/>
      <c r="CL58" s="705"/>
      <c r="CM58" s="705"/>
      <c r="CN58" s="705"/>
      <c r="CO58" s="705"/>
      <c r="CP58" s="705"/>
      <c r="CQ58" s="705"/>
      <c r="CR58" s="705"/>
      <c r="CS58" s="705"/>
      <c r="CT58" s="705"/>
      <c r="CU58" s="705"/>
      <c r="CV58" s="705"/>
      <c r="CW58" s="705"/>
      <c r="CX58" s="705"/>
      <c r="CY58" s="705"/>
      <c r="CZ58" s="705"/>
      <c r="DA58" s="705"/>
      <c r="DB58" s="705"/>
      <c r="DC58" s="705"/>
      <c r="DD58" s="705"/>
      <c r="DE58" s="705"/>
      <c r="DF58" s="705"/>
      <c r="DG58" s="705"/>
      <c r="DH58" s="705"/>
      <c r="DI58" s="705"/>
      <c r="DJ58" s="705"/>
      <c r="DK58" s="705"/>
      <c r="DL58" s="705"/>
      <c r="DM58" s="705"/>
      <c r="DN58" s="705"/>
      <c r="DO58" s="705"/>
      <c r="DP58" s="705"/>
      <c r="DQ58" s="705"/>
      <c r="DR58" s="705"/>
      <c r="DS58" s="705"/>
      <c r="DT58" s="705"/>
      <c r="DU58" s="705"/>
      <c r="DV58" s="705"/>
      <c r="DW58" s="705"/>
      <c r="DX58" s="705"/>
      <c r="DY58" s="705"/>
      <c r="DZ58" s="705"/>
      <c r="EA58" s="705"/>
      <c r="EB58" s="705"/>
      <c r="EC58" s="705"/>
      <c r="ED58" s="705"/>
    </row>
    <row r="59" s="704" customFormat="1" spans="1:134">
      <c r="A59" s="711"/>
      <c r="B59" s="721"/>
      <c r="C59" s="722" t="s">
        <v>152</v>
      </c>
      <c r="D59" s="728" t="s">
        <v>110</v>
      </c>
      <c r="E59" s="705"/>
      <c r="F59" s="705"/>
      <c r="G59" s="705"/>
      <c r="H59" s="705"/>
      <c r="I59" s="705"/>
      <c r="J59" s="705"/>
      <c r="K59" s="705"/>
      <c r="L59" s="705"/>
      <c r="M59" s="719" t="s">
        <v>154</v>
      </c>
      <c r="N59" s="719"/>
      <c r="O59" s="724">
        <v>46006</v>
      </c>
      <c r="P59" s="720"/>
      <c r="Q59" s="719" t="s">
        <v>155</v>
      </c>
      <c r="R59" s="719"/>
      <c r="S59" s="705"/>
      <c r="T59" s="705"/>
      <c r="U59" s="705"/>
      <c r="V59" s="705"/>
      <c r="W59" s="705"/>
      <c r="X59" s="705"/>
      <c r="Y59" s="705"/>
      <c r="Z59" s="705"/>
      <c r="AA59" s="705"/>
      <c r="AB59" s="705"/>
      <c r="AC59" s="705"/>
      <c r="AD59" s="705"/>
      <c r="AE59" s="705"/>
      <c r="AF59" s="705"/>
      <c r="AG59" s="705"/>
      <c r="AH59" s="705"/>
      <c r="AI59" s="705"/>
      <c r="AJ59" s="705"/>
      <c r="AK59" s="705"/>
      <c r="AL59" s="705"/>
      <c r="AM59" s="705"/>
      <c r="AN59" s="705"/>
      <c r="AO59" s="705"/>
      <c r="AP59" s="705"/>
      <c r="AQ59" s="705"/>
      <c r="AR59" s="705"/>
      <c r="AS59" s="705"/>
      <c r="AT59" s="705"/>
      <c r="AU59" s="705"/>
      <c r="AV59" s="705"/>
      <c r="AW59" s="705"/>
      <c r="AX59" s="705"/>
      <c r="AY59" s="705"/>
      <c r="AZ59" s="705"/>
      <c r="BA59" s="705"/>
      <c r="BB59" s="705"/>
      <c r="BC59" s="705"/>
      <c r="BD59" s="705"/>
      <c r="BE59" s="705"/>
      <c r="BF59" s="705"/>
      <c r="BG59" s="705"/>
      <c r="BH59" s="705"/>
      <c r="BI59" s="705"/>
      <c r="BJ59" s="705"/>
      <c r="BK59" s="705"/>
      <c r="BL59" s="705"/>
      <c r="BM59" s="705"/>
      <c r="BN59" s="705"/>
      <c r="BO59" s="705"/>
      <c r="BP59" s="705"/>
      <c r="BQ59" s="705"/>
      <c r="BR59" s="705"/>
      <c r="BS59" s="705"/>
      <c r="BT59" s="705"/>
      <c r="BU59" s="705"/>
      <c r="BV59" s="705"/>
      <c r="BW59" s="705"/>
      <c r="BX59" s="705"/>
      <c r="BY59" s="705"/>
      <c r="BZ59" s="705"/>
      <c r="CA59" s="705"/>
      <c r="CB59" s="705"/>
      <c r="CC59" s="705"/>
      <c r="CD59" s="705"/>
      <c r="CE59" s="705"/>
      <c r="CF59" s="705"/>
      <c r="CG59" s="705"/>
      <c r="CH59" s="705"/>
      <c r="CI59" s="705"/>
      <c r="CJ59" s="705"/>
      <c r="CK59" s="705"/>
      <c r="CL59" s="705"/>
      <c r="CM59" s="705"/>
      <c r="CN59" s="705"/>
      <c r="CO59" s="705"/>
      <c r="CP59" s="705"/>
      <c r="CQ59" s="705"/>
      <c r="CR59" s="705"/>
      <c r="CS59" s="705"/>
      <c r="CT59" s="705"/>
      <c r="CU59" s="705"/>
      <c r="CV59" s="705"/>
      <c r="CW59" s="705"/>
      <c r="CX59" s="705"/>
      <c r="CY59" s="705"/>
      <c r="CZ59" s="705"/>
      <c r="DA59" s="705"/>
      <c r="DB59" s="705"/>
      <c r="DC59" s="705"/>
      <c r="DD59" s="705"/>
      <c r="DE59" s="705"/>
      <c r="DF59" s="705"/>
      <c r="DG59" s="705"/>
      <c r="DH59" s="705"/>
      <c r="DI59" s="705"/>
      <c r="DJ59" s="705"/>
      <c r="DK59" s="705"/>
      <c r="DL59" s="705"/>
      <c r="DM59" s="705"/>
      <c r="DN59" s="705"/>
      <c r="DO59" s="705"/>
      <c r="DP59" s="705"/>
      <c r="DQ59" s="705"/>
      <c r="DR59" s="705"/>
      <c r="DS59" s="705"/>
      <c r="DT59" s="705"/>
      <c r="DU59" s="705"/>
      <c r="DV59" s="705"/>
      <c r="DW59" s="705"/>
      <c r="DX59" s="705"/>
      <c r="DY59" s="705"/>
      <c r="DZ59" s="705"/>
      <c r="EA59" s="705"/>
      <c r="EB59" s="705"/>
      <c r="EC59" s="705"/>
      <c r="ED59" s="705"/>
    </row>
    <row r="60" s="704" customFormat="1" spans="1:134">
      <c r="A60" s="711"/>
      <c r="B60" s="721"/>
      <c r="C60" s="722" t="s">
        <v>152</v>
      </c>
      <c r="D60" s="728" t="s">
        <v>111</v>
      </c>
      <c r="E60" s="705"/>
      <c r="F60" s="705"/>
      <c r="G60" s="705"/>
      <c r="H60" s="705"/>
      <c r="I60" s="705"/>
      <c r="J60" s="705"/>
      <c r="K60" s="705"/>
      <c r="L60" s="705"/>
      <c r="M60" s="719" t="s">
        <v>154</v>
      </c>
      <c r="N60" s="719"/>
      <c r="O60" s="724">
        <v>46006</v>
      </c>
      <c r="P60" s="720"/>
      <c r="Q60" s="719" t="s">
        <v>155</v>
      </c>
      <c r="R60" s="719"/>
      <c r="S60" s="705"/>
      <c r="T60" s="705"/>
      <c r="U60" s="705"/>
      <c r="V60" s="705"/>
      <c r="W60" s="705"/>
      <c r="X60" s="705"/>
      <c r="Y60" s="705"/>
      <c r="Z60" s="705"/>
      <c r="AA60" s="705"/>
      <c r="AB60" s="705"/>
      <c r="AC60" s="705"/>
      <c r="AD60" s="705"/>
      <c r="AE60" s="705"/>
      <c r="AF60" s="705"/>
      <c r="AG60" s="705"/>
      <c r="AH60" s="705"/>
      <c r="AI60" s="705"/>
      <c r="AJ60" s="705"/>
      <c r="AK60" s="705"/>
      <c r="AL60" s="705"/>
      <c r="AM60" s="705"/>
      <c r="AN60" s="705"/>
      <c r="AO60" s="705"/>
      <c r="AP60" s="705"/>
      <c r="AQ60" s="705"/>
      <c r="AR60" s="705"/>
      <c r="AS60" s="705"/>
      <c r="AT60" s="705"/>
      <c r="AU60" s="705"/>
      <c r="AV60" s="705"/>
      <c r="AW60" s="705"/>
      <c r="AX60" s="705"/>
      <c r="AY60" s="705"/>
      <c r="AZ60" s="705"/>
      <c r="BA60" s="705"/>
      <c r="BB60" s="705"/>
      <c r="BC60" s="705"/>
      <c r="BD60" s="705"/>
      <c r="BE60" s="705"/>
      <c r="BF60" s="705"/>
      <c r="BG60" s="705"/>
      <c r="BH60" s="705"/>
      <c r="BI60" s="705"/>
      <c r="BJ60" s="705"/>
      <c r="BK60" s="705"/>
      <c r="BL60" s="705"/>
      <c r="BM60" s="705"/>
      <c r="BN60" s="705"/>
      <c r="BO60" s="705"/>
      <c r="BP60" s="705"/>
      <c r="BQ60" s="705"/>
      <c r="BR60" s="705"/>
      <c r="BS60" s="705"/>
      <c r="BT60" s="705"/>
      <c r="BU60" s="705"/>
      <c r="BV60" s="705"/>
      <c r="BW60" s="705"/>
      <c r="BX60" s="705"/>
      <c r="BY60" s="705"/>
      <c r="BZ60" s="705"/>
      <c r="CA60" s="705"/>
      <c r="CB60" s="705"/>
      <c r="CC60" s="705"/>
      <c r="CD60" s="705"/>
      <c r="CE60" s="705"/>
      <c r="CF60" s="705"/>
      <c r="CG60" s="705"/>
      <c r="CH60" s="705"/>
      <c r="CI60" s="705"/>
      <c r="CJ60" s="705"/>
      <c r="CK60" s="705"/>
      <c r="CL60" s="705"/>
      <c r="CM60" s="705"/>
      <c r="CN60" s="705"/>
      <c r="CO60" s="705"/>
      <c r="CP60" s="705"/>
      <c r="CQ60" s="705"/>
      <c r="CR60" s="705"/>
      <c r="CS60" s="705"/>
      <c r="CT60" s="705"/>
      <c r="CU60" s="705"/>
      <c r="CV60" s="705"/>
      <c r="CW60" s="705"/>
      <c r="CX60" s="705"/>
      <c r="CY60" s="705"/>
      <c r="CZ60" s="705"/>
      <c r="DA60" s="705"/>
      <c r="DB60" s="705"/>
      <c r="DC60" s="705"/>
      <c r="DD60" s="705"/>
      <c r="DE60" s="705"/>
      <c r="DF60" s="705"/>
      <c r="DG60" s="705"/>
      <c r="DH60" s="705"/>
      <c r="DI60" s="705"/>
      <c r="DJ60" s="705"/>
      <c r="DK60" s="705"/>
      <c r="DL60" s="705"/>
      <c r="DM60" s="705"/>
      <c r="DN60" s="705"/>
      <c r="DO60" s="705"/>
      <c r="DP60" s="705"/>
      <c r="DQ60" s="705"/>
      <c r="DR60" s="705"/>
      <c r="DS60" s="705"/>
      <c r="DT60" s="705"/>
      <c r="DU60" s="705"/>
      <c r="DV60" s="705"/>
      <c r="DW60" s="705"/>
      <c r="DX60" s="705"/>
      <c r="DY60" s="705"/>
      <c r="DZ60" s="705"/>
      <c r="EA60" s="705"/>
      <c r="EB60" s="705"/>
      <c r="EC60" s="705"/>
      <c r="ED60" s="705"/>
    </row>
    <row r="61" s="704" customFormat="1" spans="1:134">
      <c r="A61" s="711"/>
      <c r="B61" s="721"/>
      <c r="C61" s="722" t="s">
        <v>152</v>
      </c>
      <c r="D61" s="728" t="s">
        <v>112</v>
      </c>
      <c r="E61" s="705"/>
      <c r="F61" s="705"/>
      <c r="G61" s="705"/>
      <c r="H61" s="705"/>
      <c r="I61" s="705"/>
      <c r="J61" s="705"/>
      <c r="K61" s="705"/>
      <c r="L61" s="705"/>
      <c r="M61" s="719" t="s">
        <v>154</v>
      </c>
      <c r="N61" s="719"/>
      <c r="O61" s="724">
        <v>46006</v>
      </c>
      <c r="P61" s="720"/>
      <c r="Q61" s="719" t="s">
        <v>155</v>
      </c>
      <c r="R61" s="719"/>
      <c r="S61" s="705"/>
      <c r="T61" s="705"/>
      <c r="U61" s="705"/>
      <c r="V61" s="705"/>
      <c r="W61" s="705"/>
      <c r="X61" s="705"/>
      <c r="Y61" s="705"/>
      <c r="Z61" s="705"/>
      <c r="AA61" s="705"/>
      <c r="AB61" s="705"/>
      <c r="AC61" s="705"/>
      <c r="AD61" s="705"/>
      <c r="AE61" s="705"/>
      <c r="AF61" s="705"/>
      <c r="AG61" s="705"/>
      <c r="AH61" s="705"/>
      <c r="AI61" s="705"/>
      <c r="AJ61" s="705"/>
      <c r="AK61" s="705"/>
      <c r="AL61" s="705"/>
      <c r="AM61" s="705"/>
      <c r="AN61" s="705"/>
      <c r="AO61" s="705"/>
      <c r="AP61" s="705"/>
      <c r="AQ61" s="705"/>
      <c r="AR61" s="705"/>
      <c r="AS61" s="705"/>
      <c r="AT61" s="705"/>
      <c r="AU61" s="705"/>
      <c r="AV61" s="705"/>
      <c r="AW61" s="705"/>
      <c r="AX61" s="705"/>
      <c r="AY61" s="705"/>
      <c r="AZ61" s="705"/>
      <c r="BA61" s="705"/>
      <c r="BB61" s="705"/>
      <c r="BC61" s="705"/>
      <c r="BD61" s="705"/>
      <c r="BE61" s="705"/>
      <c r="BF61" s="705"/>
      <c r="BG61" s="705"/>
      <c r="BH61" s="705"/>
      <c r="BI61" s="705"/>
      <c r="BJ61" s="705"/>
      <c r="BK61" s="705"/>
      <c r="BL61" s="705"/>
      <c r="BM61" s="705"/>
      <c r="BN61" s="705"/>
      <c r="BO61" s="705"/>
      <c r="BP61" s="705"/>
      <c r="BQ61" s="705"/>
      <c r="BR61" s="705"/>
      <c r="BS61" s="705"/>
      <c r="BT61" s="705"/>
      <c r="BU61" s="705"/>
      <c r="BV61" s="705"/>
      <c r="BW61" s="705"/>
      <c r="BX61" s="705"/>
      <c r="BY61" s="705"/>
      <c r="BZ61" s="705"/>
      <c r="CA61" s="705"/>
      <c r="CB61" s="705"/>
      <c r="CC61" s="705"/>
      <c r="CD61" s="705"/>
      <c r="CE61" s="705"/>
      <c r="CF61" s="705"/>
      <c r="CG61" s="705"/>
      <c r="CH61" s="705"/>
      <c r="CI61" s="705"/>
      <c r="CJ61" s="705"/>
      <c r="CK61" s="705"/>
      <c r="CL61" s="705"/>
      <c r="CM61" s="705"/>
      <c r="CN61" s="705"/>
      <c r="CO61" s="705"/>
      <c r="CP61" s="705"/>
      <c r="CQ61" s="705"/>
      <c r="CR61" s="705"/>
      <c r="CS61" s="705"/>
      <c r="CT61" s="705"/>
      <c r="CU61" s="705"/>
      <c r="CV61" s="705"/>
      <c r="CW61" s="705"/>
      <c r="CX61" s="705"/>
      <c r="CY61" s="705"/>
      <c r="CZ61" s="705"/>
      <c r="DA61" s="705"/>
      <c r="DB61" s="705"/>
      <c r="DC61" s="705"/>
      <c r="DD61" s="705"/>
      <c r="DE61" s="705"/>
      <c r="DF61" s="705"/>
      <c r="DG61" s="705"/>
      <c r="DH61" s="705"/>
      <c r="DI61" s="705"/>
      <c r="DJ61" s="705"/>
      <c r="DK61" s="705"/>
      <c r="DL61" s="705"/>
      <c r="DM61" s="705"/>
      <c r="DN61" s="705"/>
      <c r="DO61" s="705"/>
      <c r="DP61" s="705"/>
      <c r="DQ61" s="705"/>
      <c r="DR61" s="705"/>
      <c r="DS61" s="705"/>
      <c r="DT61" s="705"/>
      <c r="DU61" s="705"/>
      <c r="DV61" s="705"/>
      <c r="DW61" s="705"/>
      <c r="DX61" s="705"/>
      <c r="DY61" s="705"/>
      <c r="DZ61" s="705"/>
      <c r="EA61" s="705"/>
      <c r="EB61" s="705"/>
      <c r="EC61" s="705"/>
      <c r="ED61" s="705"/>
    </row>
    <row r="62" spans="1:134">
      <c r="A62" s="711"/>
      <c r="B62" s="721"/>
      <c r="C62" s="722" t="s">
        <v>152</v>
      </c>
      <c r="D62" s="723" t="s">
        <v>113</v>
      </c>
      <c r="M62" s="719" t="s">
        <v>154</v>
      </c>
      <c r="N62" s="719"/>
      <c r="O62" s="724">
        <v>46006</v>
      </c>
      <c r="P62" s="720"/>
      <c r="Q62" s="719" t="s">
        <v>155</v>
      </c>
      <c r="R62" s="719"/>
    </row>
    <row r="63" spans="1:134">
      <c r="A63" s="711"/>
      <c r="B63" s="721"/>
      <c r="C63" s="722" t="s">
        <v>152</v>
      </c>
      <c r="D63" s="723" t="s">
        <v>114</v>
      </c>
      <c r="M63" s="719" t="s">
        <v>154</v>
      </c>
      <c r="N63" s="719"/>
      <c r="O63" s="724">
        <v>46006</v>
      </c>
      <c r="P63" s="720"/>
      <c r="Q63" s="719" t="s">
        <v>155</v>
      </c>
      <c r="R63" s="719"/>
    </row>
    <row r="64" spans="1:134">
      <c r="A64" s="711"/>
      <c r="B64" s="721"/>
      <c r="C64" s="722" t="s">
        <v>152</v>
      </c>
      <c r="D64" s="723" t="s">
        <v>115</v>
      </c>
      <c r="M64" s="719" t="s">
        <v>154</v>
      </c>
      <c r="N64" s="719"/>
      <c r="O64" s="724">
        <v>46006</v>
      </c>
      <c r="P64" s="720"/>
      <c r="Q64" s="719" t="s">
        <v>155</v>
      </c>
      <c r="R64" s="719"/>
    </row>
    <row r="65" spans="1:18">
      <c r="A65" s="711"/>
      <c r="B65" s="721"/>
      <c r="C65" s="722" t="s">
        <v>152</v>
      </c>
      <c r="D65" s="723" t="s">
        <v>116</v>
      </c>
      <c r="M65" s="719" t="s">
        <v>154</v>
      </c>
      <c r="N65" s="719"/>
      <c r="O65" s="724">
        <v>46006</v>
      </c>
      <c r="P65" s="720"/>
      <c r="Q65" s="719" t="s">
        <v>155</v>
      </c>
      <c r="R65" s="719"/>
    </row>
    <row r="66" spans="1:18">
      <c r="A66" s="711"/>
      <c r="B66" s="721"/>
      <c r="C66" s="722" t="s">
        <v>152</v>
      </c>
      <c r="D66" s="723" t="s">
        <v>117</v>
      </c>
      <c r="M66" s="719" t="s">
        <v>154</v>
      </c>
      <c r="N66" s="719"/>
      <c r="O66" s="724">
        <v>46006</v>
      </c>
      <c r="P66" s="720"/>
      <c r="Q66" s="719" t="s">
        <v>155</v>
      </c>
      <c r="R66" s="719"/>
    </row>
    <row r="67" spans="1:18">
      <c r="A67" s="711"/>
      <c r="B67" s="721"/>
      <c r="C67" s="722" t="s">
        <v>152</v>
      </c>
      <c r="D67" s="723" t="s">
        <v>172</v>
      </c>
      <c r="M67" s="719" t="s">
        <v>154</v>
      </c>
      <c r="N67" s="719"/>
      <c r="O67" s="724">
        <v>46006</v>
      </c>
      <c r="P67" s="720"/>
      <c r="Q67" s="719" t="s">
        <v>155</v>
      </c>
      <c r="R67" s="719"/>
    </row>
    <row r="68" spans="1:18">
      <c r="A68" s="711"/>
      <c r="B68" s="721"/>
      <c r="C68" s="722" t="s">
        <v>152</v>
      </c>
      <c r="D68" s="723" t="s">
        <v>119</v>
      </c>
      <c r="M68" s="719" t="s">
        <v>154</v>
      </c>
      <c r="N68" s="719"/>
      <c r="O68" s="724">
        <v>46006</v>
      </c>
      <c r="P68" s="720"/>
      <c r="Q68" s="719" t="s">
        <v>155</v>
      </c>
      <c r="R68" s="719"/>
    </row>
    <row r="69" spans="1:18">
      <c r="A69" s="711"/>
      <c r="B69" s="721"/>
      <c r="C69" s="722" t="s">
        <v>152</v>
      </c>
      <c r="D69" s="723" t="s">
        <v>120</v>
      </c>
      <c r="M69" s="719" t="s">
        <v>154</v>
      </c>
      <c r="N69" s="719"/>
      <c r="O69" s="724">
        <v>46006</v>
      </c>
      <c r="P69" s="720"/>
      <c r="Q69" s="719" t="s">
        <v>155</v>
      </c>
      <c r="R69" s="719"/>
    </row>
    <row r="70" spans="1:18">
      <c r="A70" s="711"/>
      <c r="B70" s="721"/>
      <c r="C70" s="722" t="s">
        <v>152</v>
      </c>
      <c r="D70" s="723" t="s">
        <v>173</v>
      </c>
      <c r="M70" s="719" t="s">
        <v>154</v>
      </c>
      <c r="N70" s="719"/>
      <c r="O70" s="724">
        <v>46006</v>
      </c>
      <c r="P70" s="720"/>
      <c r="Q70" s="719" t="s">
        <v>155</v>
      </c>
      <c r="R70" s="719"/>
    </row>
    <row r="71" spans="1:18">
      <c r="A71" s="711"/>
      <c r="B71" s="721"/>
      <c r="C71" s="722" t="s">
        <v>152</v>
      </c>
      <c r="D71" s="723" t="s">
        <v>123</v>
      </c>
      <c r="M71" s="719" t="s">
        <v>154</v>
      </c>
      <c r="N71" s="719"/>
      <c r="O71" s="724">
        <v>46006</v>
      </c>
      <c r="P71" s="720"/>
      <c r="Q71" s="719" t="s">
        <v>155</v>
      </c>
      <c r="R71" s="719"/>
    </row>
    <row r="72" spans="1:18">
      <c r="A72" s="711"/>
      <c r="B72" s="721"/>
      <c r="C72" s="722" t="s">
        <v>152</v>
      </c>
      <c r="D72" s="723" t="s">
        <v>124</v>
      </c>
      <c r="M72" s="719" t="s">
        <v>154</v>
      </c>
      <c r="N72" s="719"/>
      <c r="O72" s="724">
        <v>46006</v>
      </c>
      <c r="P72" s="720"/>
      <c r="Q72" s="719" t="s">
        <v>155</v>
      </c>
      <c r="R72" s="719"/>
    </row>
    <row r="73" spans="1:18">
      <c r="A73" s="711"/>
      <c r="B73" s="721"/>
      <c r="C73" s="722" t="s">
        <v>152</v>
      </c>
      <c r="D73" s="723" t="s">
        <v>174</v>
      </c>
      <c r="M73" s="719" t="s">
        <v>154</v>
      </c>
      <c r="N73" s="719"/>
      <c r="O73" s="724">
        <v>46006</v>
      </c>
      <c r="P73" s="720"/>
      <c r="Q73" s="719" t="s">
        <v>155</v>
      </c>
      <c r="R73" s="719"/>
    </row>
    <row r="74" spans="1:18">
      <c r="A74" s="711"/>
      <c r="B74" s="721"/>
      <c r="C74" s="722" t="s">
        <v>152</v>
      </c>
      <c r="D74" s="723" t="s">
        <v>175</v>
      </c>
      <c r="M74" s="719" t="s">
        <v>154</v>
      </c>
      <c r="N74" s="719"/>
      <c r="O74" s="724">
        <v>46006</v>
      </c>
      <c r="P74" s="720"/>
      <c r="Q74" s="719" t="s">
        <v>155</v>
      </c>
      <c r="R74" s="719"/>
    </row>
    <row r="75" spans="1:18">
      <c r="A75" s="711"/>
      <c r="B75" s="721"/>
      <c r="C75" s="722" t="s">
        <v>152</v>
      </c>
      <c r="D75" s="723" t="s">
        <v>126</v>
      </c>
      <c r="M75" s="719" t="s">
        <v>154</v>
      </c>
      <c r="N75" s="719"/>
      <c r="O75" s="724">
        <v>46006</v>
      </c>
      <c r="P75" s="720"/>
      <c r="Q75" s="719" t="s">
        <v>155</v>
      </c>
      <c r="R75" s="719"/>
    </row>
    <row r="76" spans="1:18">
      <c r="A76" s="711"/>
      <c r="B76" s="721"/>
      <c r="C76" s="722" t="s">
        <v>152</v>
      </c>
      <c r="D76" s="723" t="s">
        <v>127</v>
      </c>
      <c r="M76" s="719" t="s">
        <v>154</v>
      </c>
      <c r="N76" s="719"/>
      <c r="O76" s="724">
        <v>46006</v>
      </c>
      <c r="P76" s="720"/>
      <c r="Q76" s="719" t="s">
        <v>155</v>
      </c>
      <c r="R76" s="719"/>
    </row>
    <row r="77" spans="1:18">
      <c r="A77" s="711"/>
      <c r="B77" s="721"/>
      <c r="C77" s="722" t="s">
        <v>152</v>
      </c>
      <c r="D77" s="723" t="s">
        <v>128</v>
      </c>
      <c r="M77" s="719" t="s">
        <v>154</v>
      </c>
      <c r="N77" s="719"/>
      <c r="O77" s="724">
        <v>46006</v>
      </c>
      <c r="P77" s="720"/>
      <c r="Q77" s="719" t="s">
        <v>155</v>
      </c>
      <c r="R77" s="719"/>
    </row>
    <row r="78" spans="1:18">
      <c r="A78" s="711"/>
      <c r="B78" s="721"/>
      <c r="C78" s="722" t="s">
        <v>152</v>
      </c>
      <c r="D78" s="723" t="s">
        <v>129</v>
      </c>
      <c r="M78" s="719" t="s">
        <v>154</v>
      </c>
      <c r="N78" s="719"/>
      <c r="O78" s="724">
        <v>46006</v>
      </c>
      <c r="P78" s="720"/>
      <c r="Q78" s="719" t="s">
        <v>155</v>
      </c>
      <c r="R78" s="719"/>
    </row>
    <row r="79" spans="1:18">
      <c r="A79" s="711"/>
      <c r="B79" s="721"/>
      <c r="C79" s="722" t="s">
        <v>152</v>
      </c>
      <c r="D79" s="723" t="s">
        <v>130</v>
      </c>
      <c r="M79" s="719" t="s">
        <v>154</v>
      </c>
      <c r="N79" s="719"/>
      <c r="O79" s="724">
        <v>46006</v>
      </c>
      <c r="P79" s="720"/>
      <c r="Q79" s="719" t="s">
        <v>155</v>
      </c>
      <c r="R79" s="719"/>
    </row>
    <row r="80" spans="1:18">
      <c r="A80" s="711"/>
      <c r="B80" s="721"/>
      <c r="C80" s="722" t="s">
        <v>152</v>
      </c>
      <c r="D80" s="723" t="s">
        <v>132</v>
      </c>
      <c r="M80" s="719" t="s">
        <v>154</v>
      </c>
      <c r="N80" s="719"/>
      <c r="O80" s="724">
        <v>46006</v>
      </c>
      <c r="P80" s="720"/>
      <c r="Q80" s="719" t="s">
        <v>155</v>
      </c>
      <c r="R80" s="719"/>
    </row>
    <row r="81" spans="1:18">
      <c r="A81" s="711"/>
      <c r="B81" s="721"/>
      <c r="C81" s="722" t="s">
        <v>152</v>
      </c>
      <c r="D81" s="723" t="s">
        <v>133</v>
      </c>
      <c r="M81" s="719" t="s">
        <v>154</v>
      </c>
      <c r="N81" s="719"/>
      <c r="O81" s="724">
        <v>46006</v>
      </c>
      <c r="P81" s="720"/>
      <c r="Q81" s="719" t="s">
        <v>155</v>
      </c>
      <c r="R81" s="719"/>
    </row>
    <row r="82" spans="1:18">
      <c r="A82" s="711"/>
      <c r="B82" s="721"/>
      <c r="C82" s="722" t="s">
        <v>152</v>
      </c>
      <c r="D82" s="723" t="s">
        <v>134</v>
      </c>
      <c r="M82" s="719" t="s">
        <v>154</v>
      </c>
      <c r="N82" s="719"/>
      <c r="O82" s="724">
        <v>46006</v>
      </c>
      <c r="P82" s="720"/>
      <c r="Q82" s="719" t="s">
        <v>155</v>
      </c>
      <c r="R82" s="719"/>
    </row>
    <row r="83" spans="1:18">
      <c r="A83" s="711"/>
      <c r="B83" s="721"/>
      <c r="C83" s="722" t="s">
        <v>152</v>
      </c>
      <c r="D83" s="723" t="s">
        <v>176</v>
      </c>
      <c r="M83" s="719" t="s">
        <v>154</v>
      </c>
      <c r="N83" s="719"/>
      <c r="O83" s="724">
        <v>46006</v>
      </c>
      <c r="P83" s="720"/>
      <c r="Q83" s="719" t="s">
        <v>155</v>
      </c>
      <c r="R83" s="719"/>
    </row>
    <row r="84" spans="1:18">
      <c r="A84" s="711"/>
      <c r="B84" s="721"/>
      <c r="C84" s="722" t="s">
        <v>152</v>
      </c>
      <c r="D84" s="723" t="s">
        <v>47</v>
      </c>
      <c r="M84" s="719" t="s">
        <v>154</v>
      </c>
      <c r="N84" s="719"/>
      <c r="O84" s="724">
        <v>46006</v>
      </c>
      <c r="P84" s="720"/>
      <c r="Q84" s="719" t="s">
        <v>155</v>
      </c>
      <c r="R84" s="719"/>
    </row>
    <row r="85" spans="1:18">
      <c r="A85" s="711"/>
      <c r="B85" s="721"/>
      <c r="C85" s="722" t="s">
        <v>152</v>
      </c>
      <c r="D85" s="723" t="s">
        <v>49</v>
      </c>
      <c r="M85" s="719" t="s">
        <v>154</v>
      </c>
      <c r="N85" s="719"/>
      <c r="O85" s="724">
        <v>46006</v>
      </c>
      <c r="P85" s="720"/>
      <c r="Q85" s="719" t="s">
        <v>155</v>
      </c>
      <c r="R85" s="719"/>
    </row>
    <row r="86" spans="1:18">
      <c r="A86" s="711"/>
      <c r="B86" s="721"/>
      <c r="C86" s="722" t="s">
        <v>152</v>
      </c>
      <c r="D86" s="723" t="s">
        <v>177</v>
      </c>
      <c r="M86" s="719" t="s">
        <v>154</v>
      </c>
      <c r="N86" s="719"/>
      <c r="O86" s="724">
        <v>46006</v>
      </c>
      <c r="P86" s="720"/>
      <c r="Q86" s="719" t="s">
        <v>155</v>
      </c>
      <c r="R86" s="719"/>
    </row>
    <row r="87" spans="1:18">
      <c r="A87" s="711"/>
      <c r="B87" s="721"/>
      <c r="C87" s="722" t="s">
        <v>152</v>
      </c>
      <c r="D87" s="723" t="s">
        <v>51</v>
      </c>
      <c r="M87" s="719" t="s">
        <v>154</v>
      </c>
      <c r="N87" s="719"/>
      <c r="O87" s="724">
        <v>46006</v>
      </c>
      <c r="P87" s="720"/>
      <c r="Q87" s="719" t="s">
        <v>155</v>
      </c>
      <c r="R87" s="719"/>
    </row>
    <row r="88" spans="1:18">
      <c r="A88" s="711"/>
      <c r="B88" s="721"/>
      <c r="C88" s="722" t="s">
        <v>152</v>
      </c>
      <c r="D88" s="723" t="s">
        <v>54</v>
      </c>
      <c r="M88" s="719" t="s">
        <v>154</v>
      </c>
      <c r="N88" s="719"/>
      <c r="O88" s="724">
        <v>46006</v>
      </c>
      <c r="P88" s="720"/>
      <c r="Q88" s="719" t="s">
        <v>155</v>
      </c>
      <c r="R88" s="719"/>
    </row>
    <row r="89" spans="1:18">
      <c r="A89" s="711"/>
      <c r="B89" s="721"/>
      <c r="C89" s="722" t="s">
        <v>152</v>
      </c>
      <c r="D89" s="723" t="s">
        <v>56</v>
      </c>
      <c r="M89" s="719" t="s">
        <v>154</v>
      </c>
      <c r="N89" s="719"/>
      <c r="O89" s="724">
        <v>46006</v>
      </c>
      <c r="P89" s="720"/>
      <c r="Q89" s="719" t="s">
        <v>155</v>
      </c>
      <c r="R89" s="719"/>
    </row>
    <row r="90" spans="1:18">
      <c r="A90" s="711"/>
      <c r="B90" s="721"/>
      <c r="C90" s="722" t="s">
        <v>152</v>
      </c>
      <c r="D90" s="723" t="s">
        <v>178</v>
      </c>
      <c r="M90" s="719" t="s">
        <v>154</v>
      </c>
      <c r="N90" s="719"/>
      <c r="O90" s="724">
        <v>46006</v>
      </c>
      <c r="P90" s="720"/>
      <c r="Q90" s="719" t="s">
        <v>155</v>
      </c>
      <c r="R90" s="719"/>
    </row>
    <row r="91" spans="1:18">
      <c r="A91" s="711"/>
      <c r="B91" s="721"/>
      <c r="C91" s="722" t="s">
        <v>152</v>
      </c>
      <c r="D91" s="723" t="s">
        <v>179</v>
      </c>
      <c r="M91" s="719" t="s">
        <v>154</v>
      </c>
      <c r="N91" s="719"/>
      <c r="O91" s="724">
        <v>46006</v>
      </c>
      <c r="P91" s="720"/>
      <c r="Q91" s="719" t="s">
        <v>155</v>
      </c>
      <c r="R91" s="719"/>
    </row>
    <row r="92" spans="1:18">
      <c r="A92" s="711"/>
      <c r="B92" s="721"/>
      <c r="C92" s="722" t="s">
        <v>152</v>
      </c>
      <c r="D92" s="723" t="s">
        <v>62</v>
      </c>
      <c r="M92" s="719" t="s">
        <v>154</v>
      </c>
      <c r="N92" s="719"/>
      <c r="O92" s="724">
        <v>46006</v>
      </c>
      <c r="P92" s="720"/>
      <c r="Q92" s="719" t="s">
        <v>155</v>
      </c>
      <c r="R92" s="719"/>
    </row>
    <row r="93" spans="1:18">
      <c r="A93" s="711"/>
      <c r="B93" s="721"/>
      <c r="C93" s="722" t="s">
        <v>152</v>
      </c>
      <c r="D93" s="723" t="s">
        <v>68</v>
      </c>
      <c r="M93" s="719" t="s">
        <v>154</v>
      </c>
      <c r="N93" s="719"/>
      <c r="O93" s="724">
        <v>46006</v>
      </c>
      <c r="P93" s="720"/>
      <c r="Q93" s="719" t="s">
        <v>155</v>
      </c>
      <c r="R93" s="719"/>
    </row>
    <row r="94" spans="1:18">
      <c r="A94" s="711"/>
      <c r="B94" s="721"/>
      <c r="C94" s="722" t="s">
        <v>152</v>
      </c>
      <c r="D94" s="723" t="s">
        <v>180</v>
      </c>
      <c r="M94" s="719" t="s">
        <v>154</v>
      </c>
      <c r="N94" s="719"/>
      <c r="O94" s="724">
        <v>46006</v>
      </c>
      <c r="P94" s="720"/>
      <c r="Q94" s="719" t="s">
        <v>155</v>
      </c>
      <c r="R94" s="719"/>
    </row>
    <row r="95" spans="1:18">
      <c r="A95" s="711"/>
      <c r="B95" s="721"/>
      <c r="C95" s="722" t="s">
        <v>152</v>
      </c>
      <c r="D95" s="723" t="s">
        <v>69</v>
      </c>
      <c r="M95" s="719" t="s">
        <v>154</v>
      </c>
      <c r="N95" s="719"/>
      <c r="O95" s="724">
        <v>46006</v>
      </c>
      <c r="P95" s="720"/>
      <c r="Q95" s="719" t="s">
        <v>155</v>
      </c>
      <c r="R95" s="719"/>
    </row>
    <row r="96" spans="1:18">
      <c r="A96" s="711"/>
      <c r="B96" s="721"/>
      <c r="C96" s="722" t="s">
        <v>152</v>
      </c>
      <c r="D96" s="723" t="s">
        <v>71</v>
      </c>
      <c r="M96" s="719" t="s">
        <v>154</v>
      </c>
      <c r="N96" s="719"/>
      <c r="O96" s="724">
        <v>46006</v>
      </c>
      <c r="P96" s="720"/>
      <c r="Q96" s="719" t="s">
        <v>155</v>
      </c>
      <c r="R96" s="719"/>
    </row>
    <row r="97" spans="1:18">
      <c r="A97" s="711"/>
      <c r="B97" s="721"/>
      <c r="C97" s="722" t="s">
        <v>152</v>
      </c>
      <c r="D97" s="723" t="s">
        <v>181</v>
      </c>
      <c r="M97" s="719" t="s">
        <v>154</v>
      </c>
      <c r="N97" s="719"/>
      <c r="O97" s="724">
        <v>46006</v>
      </c>
      <c r="P97" s="720"/>
      <c r="Q97" s="719" t="s">
        <v>155</v>
      </c>
      <c r="R97" s="719"/>
    </row>
    <row r="98" spans="1:18">
      <c r="A98" s="711"/>
      <c r="B98" s="721"/>
      <c r="C98" s="722" t="s">
        <v>152</v>
      </c>
      <c r="D98" s="723" t="s">
        <v>77</v>
      </c>
      <c r="M98" s="719" t="s">
        <v>154</v>
      </c>
      <c r="N98" s="719"/>
      <c r="O98" s="724">
        <v>46006</v>
      </c>
      <c r="P98" s="720"/>
      <c r="Q98" s="719" t="s">
        <v>155</v>
      </c>
      <c r="R98" s="719"/>
    </row>
    <row r="99" spans="1:18">
      <c r="A99" s="711"/>
      <c r="B99" s="721"/>
      <c r="C99" s="722" t="s">
        <v>152</v>
      </c>
      <c r="D99" s="723" t="s">
        <v>79</v>
      </c>
      <c r="M99" s="719" t="s">
        <v>154</v>
      </c>
      <c r="N99" s="719"/>
      <c r="O99" s="724">
        <v>46006</v>
      </c>
      <c r="P99" s="720"/>
      <c r="Q99" s="719" t="s">
        <v>155</v>
      </c>
      <c r="R99" s="719"/>
    </row>
    <row r="100" spans="1:18">
      <c r="A100" s="711"/>
      <c r="B100" s="721"/>
      <c r="C100" s="722" t="s">
        <v>152</v>
      </c>
      <c r="D100" s="723" t="s">
        <v>182</v>
      </c>
      <c r="M100" s="719" t="s">
        <v>154</v>
      </c>
      <c r="N100" s="719"/>
      <c r="O100" s="724">
        <v>46006</v>
      </c>
      <c r="P100" s="720"/>
      <c r="Q100" s="719" t="s">
        <v>155</v>
      </c>
      <c r="R100" s="719"/>
    </row>
    <row r="101" spans="1:18">
      <c r="A101" s="711"/>
      <c r="B101" s="721"/>
      <c r="C101" s="722" t="s">
        <v>152</v>
      </c>
      <c r="D101" s="723" t="s">
        <v>81</v>
      </c>
      <c r="M101" s="719" t="s">
        <v>154</v>
      </c>
      <c r="N101" s="719"/>
      <c r="O101" s="724">
        <v>46006</v>
      </c>
      <c r="P101" s="720"/>
      <c r="Q101" s="719" t="s">
        <v>155</v>
      </c>
      <c r="R101" s="719"/>
    </row>
    <row r="102" spans="1:18">
      <c r="A102" s="711"/>
      <c r="B102" s="721"/>
      <c r="C102" s="722" t="s">
        <v>152</v>
      </c>
      <c r="D102" s="723" t="s">
        <v>85</v>
      </c>
      <c r="M102" s="719" t="s">
        <v>154</v>
      </c>
      <c r="N102" s="719"/>
      <c r="O102" s="724">
        <v>46006</v>
      </c>
      <c r="P102" s="720"/>
      <c r="Q102" s="719" t="s">
        <v>155</v>
      </c>
      <c r="R102" s="719"/>
    </row>
    <row r="103" spans="1:18">
      <c r="A103" s="711"/>
      <c r="B103" s="721"/>
      <c r="C103" s="722" t="s">
        <v>152</v>
      </c>
      <c r="D103" s="723" t="s">
        <v>183</v>
      </c>
      <c r="M103" s="719" t="s">
        <v>154</v>
      </c>
      <c r="N103" s="719"/>
      <c r="O103" s="724">
        <v>46006</v>
      </c>
      <c r="P103" s="720"/>
      <c r="Q103" s="719" t="s">
        <v>155</v>
      </c>
      <c r="R103" s="719"/>
    </row>
    <row r="104" spans="1:18">
      <c r="A104" s="711"/>
      <c r="B104" s="721"/>
      <c r="C104" s="722" t="s">
        <v>152</v>
      </c>
      <c r="D104" s="723" t="s">
        <v>88</v>
      </c>
      <c r="M104" s="719" t="s">
        <v>154</v>
      </c>
      <c r="N104" s="719"/>
      <c r="O104" s="724">
        <v>46006</v>
      </c>
      <c r="P104" s="720"/>
      <c r="Q104" s="719" t="s">
        <v>155</v>
      </c>
      <c r="R104" s="719"/>
    </row>
    <row r="105" spans="1:18">
      <c r="A105" s="711"/>
      <c r="B105" s="721"/>
      <c r="C105" s="722" t="s">
        <v>152</v>
      </c>
      <c r="D105" s="723" t="s">
        <v>92</v>
      </c>
      <c r="M105" s="719" t="s">
        <v>154</v>
      </c>
      <c r="N105" s="719"/>
      <c r="O105" s="724">
        <v>46006</v>
      </c>
      <c r="P105" s="720"/>
      <c r="Q105" s="719" t="s">
        <v>155</v>
      </c>
      <c r="R105" s="719"/>
    </row>
    <row r="106" spans="1:18">
      <c r="A106" s="711"/>
      <c r="M106" s="725"/>
      <c r="N106" s="725"/>
      <c r="O106" s="725"/>
      <c r="P106" s="727"/>
      <c r="Q106" s="725"/>
      <c r="R106" s="725"/>
    </row>
    <row r="107" spans="1:18">
      <c r="A107" s="711"/>
      <c r="M107" s="729"/>
      <c r="N107" s="729"/>
      <c r="O107" s="729"/>
      <c r="P107" s="729"/>
      <c r="Q107" s="729"/>
      <c r="R107" s="729"/>
    </row>
    <row r="108" spans="1:18">
      <c r="A108" s="711"/>
    </row>
    <row r="109" spans="1:18">
      <c r="A109" s="711"/>
    </row>
    <row r="110" spans="1:18">
      <c r="A110" s="711"/>
    </row>
    <row r="111" spans="1:18">
      <c r="A111" s="106"/>
    </row>
    <row r="112" spans="1:18">
      <c r="A112" s="106"/>
    </row>
    <row r="113" spans="1:1">
      <c r="A113" s="106"/>
    </row>
    <row r="114" spans="1:1">
      <c r="A114" s="106"/>
    </row>
    <row r="115" spans="1:1">
      <c r="A115" s="106"/>
    </row>
    <row r="116" spans="1:1">
      <c r="A116" s="106"/>
    </row>
    <row r="117" spans="1:1">
      <c r="A117" s="106"/>
    </row>
    <row r="118" spans="1:1">
      <c r="A118" s="106"/>
    </row>
    <row r="119" spans="1:1">
      <c r="A119" s="106"/>
    </row>
    <row r="120" spans="1:1">
      <c r="A120" s="106"/>
    </row>
    <row r="121" spans="1:1">
      <c r="A121" s="106"/>
    </row>
    <row r="122" spans="1:1">
      <c r="A122" s="106"/>
    </row>
    <row r="123" spans="1:1">
      <c r="A123" s="106"/>
    </row>
    <row r="124" spans="1:1">
      <c r="A124" s="106"/>
    </row>
    <row r="125" spans="1:1">
      <c r="A125" s="106"/>
    </row>
    <row r="126" spans="1:1">
      <c r="A126" s="106"/>
    </row>
    <row r="127" spans="1:1">
      <c r="A127" s="106"/>
    </row>
    <row r="128" spans="1:1">
      <c r="A128" s="106"/>
    </row>
  </sheetData>
  <mergeCells count="290">
    <mergeCell ref="M6:R6"/>
    <mergeCell ref="M7:R7"/>
    <mergeCell ref="M8:R8"/>
    <mergeCell ref="M9:R9"/>
    <mergeCell ref="M10:R10"/>
    <mergeCell ref="M11:R11"/>
    <mergeCell ref="M12:N12"/>
    <mergeCell ref="O12:P12"/>
    <mergeCell ref="Q12:R12"/>
    <mergeCell ref="M13:N13"/>
    <mergeCell ref="O13:P13"/>
    <mergeCell ref="Q13:R13"/>
    <mergeCell ref="M14:N14"/>
    <mergeCell ref="O14:P14"/>
    <mergeCell ref="Q14:R14"/>
    <mergeCell ref="M15:N15"/>
    <mergeCell ref="O15:P15"/>
    <mergeCell ref="Q15:R15"/>
    <mergeCell ref="M16:N16"/>
    <mergeCell ref="O16:P16"/>
    <mergeCell ref="Q16:R16"/>
    <mergeCell ref="M17:N17"/>
    <mergeCell ref="O17:P17"/>
    <mergeCell ref="Q17:R17"/>
    <mergeCell ref="M18:N18"/>
    <mergeCell ref="O18:P18"/>
    <mergeCell ref="Q18:R18"/>
    <mergeCell ref="M19:N19"/>
    <mergeCell ref="O19:P19"/>
    <mergeCell ref="Q19:R19"/>
    <mergeCell ref="M20:N20"/>
    <mergeCell ref="O20:P20"/>
    <mergeCell ref="Q20:R20"/>
    <mergeCell ref="M21:N21"/>
    <mergeCell ref="O21:P21"/>
    <mergeCell ref="Q21:R21"/>
    <mergeCell ref="M22:N22"/>
    <mergeCell ref="O22:P22"/>
    <mergeCell ref="Q22:R22"/>
    <mergeCell ref="M23:N23"/>
    <mergeCell ref="O23:P23"/>
    <mergeCell ref="Q23:R23"/>
    <mergeCell ref="M24:N24"/>
    <mergeCell ref="O24:P24"/>
    <mergeCell ref="Q24:R24"/>
    <mergeCell ref="M25:N25"/>
    <mergeCell ref="O25:P25"/>
    <mergeCell ref="Q25:R25"/>
    <mergeCell ref="M26:N26"/>
    <mergeCell ref="O26:P26"/>
    <mergeCell ref="Q26:R26"/>
    <mergeCell ref="M27:N27"/>
    <mergeCell ref="O27:P27"/>
    <mergeCell ref="Q27:R27"/>
    <mergeCell ref="M28:N28"/>
    <mergeCell ref="O28:P28"/>
    <mergeCell ref="Q28:R28"/>
    <mergeCell ref="M29:N29"/>
    <mergeCell ref="O29:P29"/>
    <mergeCell ref="Q29:R29"/>
    <mergeCell ref="M30:N30"/>
    <mergeCell ref="O30:P30"/>
    <mergeCell ref="Q30:R30"/>
    <mergeCell ref="M31:N31"/>
    <mergeCell ref="O31:P31"/>
    <mergeCell ref="Q31:R31"/>
    <mergeCell ref="M32:N32"/>
    <mergeCell ref="O32:P32"/>
    <mergeCell ref="Q32:R32"/>
    <mergeCell ref="M33:N33"/>
    <mergeCell ref="O33:P33"/>
    <mergeCell ref="Q33:R33"/>
    <mergeCell ref="M34:N34"/>
    <mergeCell ref="O34:P34"/>
    <mergeCell ref="Q34:R34"/>
    <mergeCell ref="M35:N35"/>
    <mergeCell ref="O35:P35"/>
    <mergeCell ref="Q35:R35"/>
    <mergeCell ref="M36:N36"/>
    <mergeCell ref="O36:P36"/>
    <mergeCell ref="Q36:R36"/>
    <mergeCell ref="M37:N37"/>
    <mergeCell ref="O37:P37"/>
    <mergeCell ref="Q37:R37"/>
    <mergeCell ref="M38:N38"/>
    <mergeCell ref="O38:P38"/>
    <mergeCell ref="Q38:R38"/>
    <mergeCell ref="M39:N39"/>
    <mergeCell ref="O39:P39"/>
    <mergeCell ref="Q39:R39"/>
    <mergeCell ref="M40:N40"/>
    <mergeCell ref="O40:P40"/>
    <mergeCell ref="Q40:R40"/>
    <mergeCell ref="M41:N41"/>
    <mergeCell ref="O41:P41"/>
    <mergeCell ref="Q41:R41"/>
    <mergeCell ref="M42:N42"/>
    <mergeCell ref="O42:P42"/>
    <mergeCell ref="Q42:R42"/>
    <mergeCell ref="M43:N43"/>
    <mergeCell ref="O43:P43"/>
    <mergeCell ref="Q43:R43"/>
    <mergeCell ref="M44:N44"/>
    <mergeCell ref="O44:P44"/>
    <mergeCell ref="Q44:R44"/>
    <mergeCell ref="M45:N45"/>
    <mergeCell ref="O45:P45"/>
    <mergeCell ref="Q45:R45"/>
    <mergeCell ref="M46:N46"/>
    <mergeCell ref="O46:P46"/>
    <mergeCell ref="Q46:R46"/>
    <mergeCell ref="M47:N47"/>
    <mergeCell ref="O47:P47"/>
    <mergeCell ref="Q47:R47"/>
    <mergeCell ref="M48:N48"/>
    <mergeCell ref="O48:P48"/>
    <mergeCell ref="Q48:R48"/>
    <mergeCell ref="M49:N49"/>
    <mergeCell ref="O49:P49"/>
    <mergeCell ref="Q49:R49"/>
    <mergeCell ref="M50:N50"/>
    <mergeCell ref="O50:P50"/>
    <mergeCell ref="Q50:R50"/>
    <mergeCell ref="M51:N51"/>
    <mergeCell ref="O51:P51"/>
    <mergeCell ref="Q51:R51"/>
    <mergeCell ref="M52:N52"/>
    <mergeCell ref="O52:P52"/>
    <mergeCell ref="Q52:R52"/>
    <mergeCell ref="M53:N53"/>
    <mergeCell ref="O53:P53"/>
    <mergeCell ref="Q53:R53"/>
    <mergeCell ref="M54:N54"/>
    <mergeCell ref="O54:P54"/>
    <mergeCell ref="Q54:R54"/>
    <mergeCell ref="M55:N55"/>
    <mergeCell ref="O55:P55"/>
    <mergeCell ref="Q55:R55"/>
    <mergeCell ref="M56:N56"/>
    <mergeCell ref="O56:P56"/>
    <mergeCell ref="Q56:R56"/>
    <mergeCell ref="U56:V56"/>
    <mergeCell ref="W56:X56"/>
    <mergeCell ref="M57:N57"/>
    <mergeCell ref="O57:P57"/>
    <mergeCell ref="Q57:R57"/>
    <mergeCell ref="M58:N58"/>
    <mergeCell ref="O58:P58"/>
    <mergeCell ref="Q58:R58"/>
    <mergeCell ref="M59:N59"/>
    <mergeCell ref="O59:P59"/>
    <mergeCell ref="Q59:R59"/>
    <mergeCell ref="M60:N60"/>
    <mergeCell ref="O60:P60"/>
    <mergeCell ref="Q60:R60"/>
    <mergeCell ref="M61:N61"/>
    <mergeCell ref="O61:P61"/>
    <mergeCell ref="Q61:R61"/>
    <mergeCell ref="M62:N62"/>
    <mergeCell ref="O62:P62"/>
    <mergeCell ref="Q62:R62"/>
    <mergeCell ref="M63:N63"/>
    <mergeCell ref="O63:P63"/>
    <mergeCell ref="Q63:R63"/>
    <mergeCell ref="M64:N64"/>
    <mergeCell ref="O64:P64"/>
    <mergeCell ref="Q64:R64"/>
    <mergeCell ref="M65:N65"/>
    <mergeCell ref="O65:P65"/>
    <mergeCell ref="Q65:R65"/>
    <mergeCell ref="M66:N66"/>
    <mergeCell ref="O66:P66"/>
    <mergeCell ref="Q66:R66"/>
    <mergeCell ref="M67:N67"/>
    <mergeCell ref="O67:P67"/>
    <mergeCell ref="Q67:R67"/>
    <mergeCell ref="M68:N68"/>
    <mergeCell ref="O68:P68"/>
    <mergeCell ref="Q68:R68"/>
    <mergeCell ref="M69:N69"/>
    <mergeCell ref="O69:P69"/>
    <mergeCell ref="Q69:R69"/>
    <mergeCell ref="M70:N70"/>
    <mergeCell ref="O70:P70"/>
    <mergeCell ref="Q70:R70"/>
    <mergeCell ref="M71:N71"/>
    <mergeCell ref="O71:P71"/>
    <mergeCell ref="Q71:R71"/>
    <mergeCell ref="M72:N72"/>
    <mergeCell ref="O72:P72"/>
    <mergeCell ref="Q72:R72"/>
    <mergeCell ref="M73:N73"/>
    <mergeCell ref="O73:P73"/>
    <mergeCell ref="Q73:R73"/>
    <mergeCell ref="M74:N74"/>
    <mergeCell ref="O74:P74"/>
    <mergeCell ref="Q74:R74"/>
    <mergeCell ref="M75:N75"/>
    <mergeCell ref="O75:P75"/>
    <mergeCell ref="Q75:R75"/>
    <mergeCell ref="M76:N76"/>
    <mergeCell ref="O76:P76"/>
    <mergeCell ref="Q76:R76"/>
    <mergeCell ref="M77:N77"/>
    <mergeCell ref="O77:P77"/>
    <mergeCell ref="Q77:R77"/>
    <mergeCell ref="M78:N78"/>
    <mergeCell ref="O78:P78"/>
    <mergeCell ref="Q78:R78"/>
    <mergeCell ref="M79:N79"/>
    <mergeCell ref="O79:P79"/>
    <mergeCell ref="Q79:R79"/>
    <mergeCell ref="M80:N80"/>
    <mergeCell ref="O80:P80"/>
    <mergeCell ref="Q80:R80"/>
    <mergeCell ref="M81:N81"/>
    <mergeCell ref="O81:P81"/>
    <mergeCell ref="Q81:R81"/>
    <mergeCell ref="M82:N82"/>
    <mergeCell ref="O82:P82"/>
    <mergeCell ref="Q82:R82"/>
    <mergeCell ref="M83:N83"/>
    <mergeCell ref="O83:P83"/>
    <mergeCell ref="Q83:R83"/>
    <mergeCell ref="M84:N84"/>
    <mergeCell ref="O84:P84"/>
    <mergeCell ref="Q84:R84"/>
    <mergeCell ref="M85:N85"/>
    <mergeCell ref="O85:P85"/>
    <mergeCell ref="Q85:R85"/>
    <mergeCell ref="M86:N86"/>
    <mergeCell ref="O86:P86"/>
    <mergeCell ref="Q86:R86"/>
    <mergeCell ref="M87:N87"/>
    <mergeCell ref="O87:P87"/>
    <mergeCell ref="Q87:R87"/>
    <mergeCell ref="M88:N88"/>
    <mergeCell ref="O88:P88"/>
    <mergeCell ref="Q88:R88"/>
    <mergeCell ref="M89:N89"/>
    <mergeCell ref="O89:P89"/>
    <mergeCell ref="Q89:R89"/>
    <mergeCell ref="M90:N90"/>
    <mergeCell ref="O90:P90"/>
    <mergeCell ref="Q90:R90"/>
    <mergeCell ref="M91:N91"/>
    <mergeCell ref="O91:P91"/>
    <mergeCell ref="Q91:R91"/>
    <mergeCell ref="M92:N92"/>
    <mergeCell ref="O92:P92"/>
    <mergeCell ref="Q92:R92"/>
    <mergeCell ref="M93:N93"/>
    <mergeCell ref="O93:P93"/>
    <mergeCell ref="Q93:R93"/>
    <mergeCell ref="M94:N94"/>
    <mergeCell ref="O94:P94"/>
    <mergeCell ref="Q94:R94"/>
    <mergeCell ref="M95:N95"/>
    <mergeCell ref="O95:P95"/>
    <mergeCell ref="Q95:R95"/>
    <mergeCell ref="M96:N96"/>
    <mergeCell ref="O96:P96"/>
    <mergeCell ref="Q96:R96"/>
    <mergeCell ref="M97:N97"/>
    <mergeCell ref="O97:P97"/>
    <mergeCell ref="Q97:R97"/>
    <mergeCell ref="M98:N98"/>
    <mergeCell ref="O98:P98"/>
    <mergeCell ref="Q98:R98"/>
    <mergeCell ref="M99:N99"/>
    <mergeCell ref="O99:P99"/>
    <mergeCell ref="Q99:R99"/>
    <mergeCell ref="M100:N100"/>
    <mergeCell ref="O100:P100"/>
    <mergeCell ref="Q100:R100"/>
    <mergeCell ref="M101:N101"/>
    <mergeCell ref="O101:P101"/>
    <mergeCell ref="Q101:R101"/>
    <mergeCell ref="M102:N102"/>
    <mergeCell ref="O102:P102"/>
    <mergeCell ref="Q102:R102"/>
    <mergeCell ref="M103:N103"/>
    <mergeCell ref="O103:P103"/>
    <mergeCell ref="Q103:R103"/>
    <mergeCell ref="M104:N104"/>
    <mergeCell ref="O104:P104"/>
    <mergeCell ref="Q104:R104"/>
    <mergeCell ref="M105:N105"/>
    <mergeCell ref="O105:P105"/>
    <mergeCell ref="Q105:R105"/>
  </mergeCells>
  <dataValidations count="1">
    <dataValidation type="list" allowBlank="1" showInputMessage="1" showErrorMessage="1" sqref="B65337">
      <formula1>#REF!</formula1>
    </dataValidation>
  </dataValidation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scale="76" orientation="portrait"/>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填表说明"/>
  <dimension ref="A1:D216"/>
  <sheetViews>
    <sheetView showGridLines="0" zoomScale="90" zoomScaleNormal="90" topLeftCell="B1" workbookViewId="0">
      <selection activeCell="B109" sqref="B109"/>
    </sheetView>
  </sheetViews>
  <sheetFormatPr defaultColWidth="9" defaultRowHeight="15.6" outlineLevelCol="3"/>
  <cols>
    <col min="1" max="1" width="1.5" style="686" customWidth="1"/>
    <col min="2" max="2" width="214.166666666667" style="686" customWidth="1"/>
    <col min="3" max="16384" width="9" style="686"/>
  </cols>
  <sheetData>
    <row r="1" ht="42.75" customHeight="1" spans="1:4">
      <c r="A1" s="687"/>
      <c r="B1" s="688" t="s">
        <v>184</v>
      </c>
      <c r="C1" s="687"/>
      <c r="D1" s="687"/>
    </row>
    <row r="2" ht="19.2" spans="1:4">
      <c r="A2" s="687"/>
      <c r="B2" s="689"/>
      <c r="C2" s="687"/>
      <c r="D2" s="687"/>
    </row>
    <row r="3" s="679" customFormat="1" ht="17.4" spans="1:4">
      <c r="A3" s="690"/>
      <c r="B3" s="691" t="s">
        <v>185</v>
      </c>
      <c r="C3" s="690"/>
      <c r="D3" s="690"/>
    </row>
    <row r="4" s="679" customFormat="1" ht="17.4" spans="1:4">
      <c r="A4" s="690"/>
      <c r="B4" s="692" t="s">
        <v>186</v>
      </c>
      <c r="C4" s="690"/>
      <c r="D4" s="690"/>
    </row>
    <row r="5" s="679" customFormat="1" ht="51" customHeight="1" spans="1:4">
      <c r="B5" s="693" t="s">
        <v>187</v>
      </c>
    </row>
    <row r="6" s="679" customFormat="1" ht="88.5" customHeight="1" spans="1:4">
      <c r="A6" s="690"/>
      <c r="B6" s="692" t="s">
        <v>188</v>
      </c>
      <c r="C6" s="690"/>
      <c r="D6" s="690"/>
    </row>
    <row r="7" s="679" customFormat="1" ht="17.4" spans="1:4">
      <c r="A7" s="690"/>
      <c r="B7" s="694" t="s">
        <v>189</v>
      </c>
      <c r="C7" s="690"/>
      <c r="D7" s="690"/>
    </row>
    <row r="8" s="679" customFormat="1" ht="83.25" customHeight="1" spans="1:4">
      <c r="B8" s="693" t="s">
        <v>190</v>
      </c>
    </row>
    <row r="9" s="679" customFormat="1" ht="18" spans="1:4">
      <c r="B9" s="695" t="s">
        <v>191</v>
      </c>
    </row>
    <row r="10" s="679" customFormat="1" ht="52.5" customHeight="1" spans="1:4">
      <c r="B10" s="695" t="s">
        <v>192</v>
      </c>
    </row>
    <row r="11" s="679" customFormat="1" ht="40.5" customHeight="1" spans="1:4">
      <c r="B11" s="695" t="s">
        <v>193</v>
      </c>
    </row>
    <row r="12" s="679" customFormat="1" ht="55.5" customHeight="1" spans="1:4">
      <c r="B12" s="695" t="s">
        <v>194</v>
      </c>
    </row>
    <row r="13" s="679" customFormat="1" ht="50.25" customHeight="1" spans="1:4">
      <c r="B13" s="695" t="s">
        <v>195</v>
      </c>
    </row>
    <row r="14" s="679" customFormat="1" ht="52.5" customHeight="1" spans="1:4">
      <c r="B14" s="695" t="s">
        <v>196</v>
      </c>
    </row>
    <row r="15" s="679" customFormat="1" ht="50.25" customHeight="1" spans="1:4">
      <c r="B15" s="695" t="s">
        <v>197</v>
      </c>
    </row>
    <row r="16" s="679" customFormat="1" ht="17.4" spans="1:4">
      <c r="B16" s="696" t="s">
        <v>198</v>
      </c>
    </row>
    <row r="17" s="679" customFormat="1" ht="22.5" customHeight="1" spans="2:2">
      <c r="B17" s="696" t="s">
        <v>199</v>
      </c>
    </row>
    <row r="18" s="679" customFormat="1" ht="26.25" customHeight="1" spans="2:2">
      <c r="B18" s="697" t="s">
        <v>200</v>
      </c>
    </row>
    <row r="19" s="679" customFormat="1" ht="50.25" customHeight="1" spans="2:2">
      <c r="B19" s="695" t="s">
        <v>201</v>
      </c>
    </row>
    <row r="20" s="679" customFormat="1" ht="45" customHeight="1" spans="2:2">
      <c r="B20" s="695" t="s">
        <v>202</v>
      </c>
    </row>
    <row r="21" s="679" customFormat="1" ht="25.5" customHeight="1" spans="2:2">
      <c r="B21" s="697" t="s">
        <v>203</v>
      </c>
    </row>
    <row r="22" s="679" customFormat="1" ht="48.75" customHeight="1" spans="2:2">
      <c r="B22" s="695" t="s">
        <v>204</v>
      </c>
    </row>
    <row r="23" s="679" customFormat="1" ht="23.25" customHeight="1" spans="2:2">
      <c r="B23" s="697" t="s">
        <v>205</v>
      </c>
    </row>
    <row r="24" s="679" customFormat="1" ht="46.5" customHeight="1" spans="2:2">
      <c r="B24" s="695" t="s">
        <v>206</v>
      </c>
    </row>
    <row r="25" s="679" customFormat="1" ht="27" customHeight="1" spans="2:2">
      <c r="B25" s="695" t="s">
        <v>207</v>
      </c>
    </row>
    <row r="26" s="679" customFormat="1" ht="24" customHeight="1" spans="2:2">
      <c r="B26" s="697" t="s">
        <v>208</v>
      </c>
    </row>
    <row r="27" s="679" customFormat="1" ht="24" customHeight="1" spans="2:2">
      <c r="B27" s="695" t="s">
        <v>209</v>
      </c>
    </row>
    <row r="28" s="679" customFormat="1" ht="24" customHeight="1" spans="2:2">
      <c r="B28" s="695" t="s">
        <v>210</v>
      </c>
    </row>
    <row r="29" s="679" customFormat="1" ht="24" customHeight="1" spans="2:2">
      <c r="B29" s="695" t="s">
        <v>211</v>
      </c>
    </row>
    <row r="30" s="679" customFormat="1" ht="77.25" customHeight="1" spans="2:2">
      <c r="B30" s="695" t="s">
        <v>212</v>
      </c>
    </row>
    <row r="31" s="679" customFormat="1" ht="35.25" customHeight="1" spans="2:2">
      <c r="B31" s="695" t="s">
        <v>213</v>
      </c>
    </row>
    <row r="32" s="679" customFormat="1" ht="37.5" customHeight="1" spans="2:2">
      <c r="B32" s="697" t="s">
        <v>214</v>
      </c>
    </row>
    <row r="33" s="679" customFormat="1" ht="30" customHeight="1" spans="2:2">
      <c r="B33" s="695" t="s">
        <v>215</v>
      </c>
    </row>
    <row r="34" s="679" customFormat="1" ht="22.5" customHeight="1" spans="2:2">
      <c r="B34" s="697" t="s">
        <v>216</v>
      </c>
    </row>
    <row r="35" s="679" customFormat="1" ht="22.5" customHeight="1" spans="2:2">
      <c r="B35" s="695" t="s">
        <v>217</v>
      </c>
    </row>
    <row r="36" s="679" customFormat="1" ht="22.5" customHeight="1" spans="2:2">
      <c r="B36" s="695" t="s">
        <v>218</v>
      </c>
    </row>
    <row r="37" s="679" customFormat="1" ht="76.5" customHeight="1" spans="2:2">
      <c r="B37" s="695" t="s">
        <v>219</v>
      </c>
    </row>
    <row r="38" s="679" customFormat="1" ht="29.25" customHeight="1" spans="2:2">
      <c r="B38" s="697" t="s">
        <v>220</v>
      </c>
    </row>
    <row r="39" s="679" customFormat="1" ht="72" customHeight="1" spans="2:2">
      <c r="B39" s="695" t="s">
        <v>221</v>
      </c>
    </row>
    <row r="40" s="679" customFormat="1" ht="30" customHeight="1" spans="2:2">
      <c r="B40" s="695" t="s">
        <v>222</v>
      </c>
    </row>
    <row r="41" s="679" customFormat="1" ht="30" customHeight="1" spans="2:2">
      <c r="B41" s="698" t="s">
        <v>223</v>
      </c>
    </row>
    <row r="42" s="679" customFormat="1" ht="30" customHeight="1" spans="2:2">
      <c r="B42" s="695" t="s">
        <v>224</v>
      </c>
    </row>
    <row r="43" s="679" customFormat="1" ht="63.75" customHeight="1" spans="2:2">
      <c r="B43" s="698" t="s">
        <v>225</v>
      </c>
    </row>
    <row r="44" s="679" customFormat="1" ht="26.25" customHeight="1" spans="2:2">
      <c r="B44" s="697" t="s">
        <v>226</v>
      </c>
    </row>
    <row r="45" s="679" customFormat="1" ht="26.25" customHeight="1" spans="2:2">
      <c r="B45" s="695" t="s">
        <v>227</v>
      </c>
    </row>
    <row r="46" s="679" customFormat="1" ht="68.25" customHeight="1" spans="2:2">
      <c r="B46" s="695" t="s">
        <v>228</v>
      </c>
    </row>
    <row r="47" s="679" customFormat="1" ht="26.25" customHeight="1" spans="2:2">
      <c r="B47" s="697" t="s">
        <v>229</v>
      </c>
    </row>
    <row r="48" s="679" customFormat="1" ht="26.25" customHeight="1" spans="2:2">
      <c r="B48" s="695" t="s">
        <v>230</v>
      </c>
    </row>
    <row r="49" s="679" customFormat="1" ht="34.5" customHeight="1" spans="2:2">
      <c r="B49" s="695" t="s">
        <v>231</v>
      </c>
    </row>
    <row r="50" s="679" customFormat="1" ht="26.25" customHeight="1" spans="2:2">
      <c r="B50" s="697" t="s">
        <v>232</v>
      </c>
    </row>
    <row r="51" s="679" customFormat="1" ht="26.25" customHeight="1" spans="2:2">
      <c r="B51" s="695" t="s">
        <v>233</v>
      </c>
    </row>
    <row r="52" s="679" customFormat="1" ht="23.25" customHeight="1" spans="2:2">
      <c r="B52" s="697" t="s">
        <v>234</v>
      </c>
    </row>
    <row r="53" s="679" customFormat="1" ht="24" customHeight="1" spans="2:2">
      <c r="B53" s="695" t="s">
        <v>227</v>
      </c>
    </row>
    <row r="54" s="679" customFormat="1" ht="21" customHeight="1" spans="2:2">
      <c r="B54" s="697" t="s">
        <v>235</v>
      </c>
    </row>
    <row r="55" s="679" customFormat="1" ht="39" customHeight="1" spans="2:2">
      <c r="B55" s="695" t="s">
        <v>236</v>
      </c>
    </row>
    <row r="56" s="679" customFormat="1" ht="36" customHeight="1" spans="2:2">
      <c r="B56" s="695" t="s">
        <v>237</v>
      </c>
    </row>
    <row r="57" s="679" customFormat="1" ht="30" customHeight="1" spans="2:2">
      <c r="B57" s="695" t="s">
        <v>238</v>
      </c>
    </row>
    <row r="58" s="679" customFormat="1" ht="59.25" customHeight="1" spans="2:2">
      <c r="B58" s="695" t="s">
        <v>239</v>
      </c>
    </row>
    <row r="59" s="679" customFormat="1" ht="91.5" customHeight="1" spans="2:2">
      <c r="B59" s="695" t="s">
        <v>240</v>
      </c>
    </row>
    <row r="60" s="679" customFormat="1" ht="27.5" customHeight="1" spans="2:2">
      <c r="B60" s="697" t="s">
        <v>241</v>
      </c>
    </row>
    <row r="61" s="679" customFormat="1" ht="27.5" customHeight="1" spans="2:2">
      <c r="B61" s="695" t="s">
        <v>233</v>
      </c>
    </row>
    <row r="62" s="679" customFormat="1" ht="26.25" customHeight="1" spans="2:2">
      <c r="B62" s="697" t="s">
        <v>242</v>
      </c>
    </row>
    <row r="63" s="679" customFormat="1" ht="26.25" customHeight="1" spans="2:2">
      <c r="B63" s="695" t="s">
        <v>243</v>
      </c>
    </row>
    <row r="64" s="679" customFormat="1" ht="26.25" customHeight="1" spans="2:2">
      <c r="B64" s="697" t="s">
        <v>244</v>
      </c>
    </row>
    <row r="65" s="679" customFormat="1" ht="37.5" customHeight="1" spans="2:2">
      <c r="B65" s="695" t="s">
        <v>243</v>
      </c>
    </row>
    <row r="66" s="679" customFormat="1" ht="36" customHeight="1" spans="2:2">
      <c r="B66" s="699" t="s">
        <v>245</v>
      </c>
    </row>
    <row r="67" s="679" customFormat="1" ht="26.25" customHeight="1" spans="2:2">
      <c r="B67" s="697" t="s">
        <v>246</v>
      </c>
    </row>
    <row r="68" s="679" customFormat="1" ht="37.5" customHeight="1" spans="2:2">
      <c r="B68" s="695" t="s">
        <v>247</v>
      </c>
    </row>
    <row r="69" s="679" customFormat="1" ht="26.25" customHeight="1" spans="2:2">
      <c r="B69" s="697" t="s">
        <v>248</v>
      </c>
    </row>
    <row r="70" s="679" customFormat="1" ht="37.5" customHeight="1" spans="2:2">
      <c r="B70" s="695" t="s">
        <v>249</v>
      </c>
    </row>
    <row r="71" s="679" customFormat="1" ht="26.25" customHeight="1" spans="2:2">
      <c r="B71" s="697" t="s">
        <v>250</v>
      </c>
    </row>
    <row r="72" s="679" customFormat="1" ht="37.5" customHeight="1" spans="2:2">
      <c r="B72" s="695" t="s">
        <v>251</v>
      </c>
    </row>
    <row r="73" s="679" customFormat="1" ht="26.25" customHeight="1" spans="2:2">
      <c r="B73" s="697" t="s">
        <v>252</v>
      </c>
    </row>
    <row r="74" s="679" customFormat="1" ht="37.5" customHeight="1" spans="2:2">
      <c r="B74" s="695" t="s">
        <v>253</v>
      </c>
    </row>
    <row r="75" s="679" customFormat="1" ht="26.25" customHeight="1" spans="2:2">
      <c r="B75" s="697" t="s">
        <v>254</v>
      </c>
    </row>
    <row r="76" s="679" customFormat="1" ht="48" customHeight="1" spans="2:2">
      <c r="B76" s="695" t="s">
        <v>255</v>
      </c>
    </row>
    <row r="77" s="679" customFormat="1" ht="26.25" customHeight="1" spans="2:2">
      <c r="B77" s="697" t="s">
        <v>256</v>
      </c>
    </row>
    <row r="78" s="679" customFormat="1" ht="26.25" customHeight="1" spans="2:2">
      <c r="B78" s="697" t="s">
        <v>257</v>
      </c>
    </row>
    <row r="79" s="679" customFormat="1" ht="17.4" spans="2:2">
      <c r="B79" s="700" t="s">
        <v>258</v>
      </c>
    </row>
    <row r="80" s="679" customFormat="1" ht="17.4" spans="2:2">
      <c r="B80" s="700" t="s">
        <v>259</v>
      </c>
    </row>
    <row r="81" s="679" customFormat="1" ht="17.4" spans="2:2">
      <c r="B81" s="700" t="s">
        <v>260</v>
      </c>
    </row>
    <row r="82" s="679" customFormat="1" ht="17.4" spans="2:2">
      <c r="B82" s="700" t="s">
        <v>261</v>
      </c>
    </row>
    <row r="83" s="679" customFormat="1" ht="17.4" spans="2:2">
      <c r="B83" s="700" t="s">
        <v>262</v>
      </c>
    </row>
    <row r="84" s="679" customFormat="1" ht="17.4" spans="2:2">
      <c r="B84" s="700" t="s">
        <v>263</v>
      </c>
    </row>
    <row r="85" s="679" customFormat="1" ht="17.4" spans="2:2">
      <c r="B85" s="701" t="s">
        <v>264</v>
      </c>
    </row>
    <row r="86" s="679" customFormat="1" ht="17.4" spans="2:2">
      <c r="B86" s="701" t="s">
        <v>265</v>
      </c>
    </row>
    <row r="87" s="679" customFormat="1" ht="17.4" spans="2:2">
      <c r="B87" s="701" t="s">
        <v>266</v>
      </c>
    </row>
    <row r="88" s="679" customFormat="1" ht="17.4" spans="2:2">
      <c r="B88" s="701" t="s">
        <v>267</v>
      </c>
    </row>
    <row r="89" s="679" customFormat="1" ht="17.4" spans="2:2">
      <c r="B89" s="701" t="s">
        <v>268</v>
      </c>
    </row>
    <row r="90" s="679" customFormat="1" ht="17.4" spans="2:2">
      <c r="B90" s="701" t="s">
        <v>269</v>
      </c>
    </row>
    <row r="91" s="679" customFormat="1" ht="17.4" spans="2:2">
      <c r="B91" s="701" t="s">
        <v>270</v>
      </c>
    </row>
    <row r="92" s="679" customFormat="1" ht="17.4" spans="2:2">
      <c r="B92" s="701" t="s">
        <v>271</v>
      </c>
    </row>
    <row r="93" s="679" customFormat="1" ht="17.4" spans="2:2">
      <c r="B93" s="701" t="s">
        <v>272</v>
      </c>
    </row>
    <row r="94" s="679" customFormat="1" ht="34.8" spans="2:2">
      <c r="B94" s="701" t="s">
        <v>273</v>
      </c>
    </row>
    <row r="95" s="679" customFormat="1" ht="17.4" spans="2:2">
      <c r="B95" s="701" t="s">
        <v>274</v>
      </c>
    </row>
    <row r="96" s="679" customFormat="1" ht="34.8" spans="2:2">
      <c r="B96" s="701" t="s">
        <v>275</v>
      </c>
    </row>
    <row r="97" s="679" customFormat="1" ht="34.5" customHeight="1" spans="2:2">
      <c r="B97" s="697" t="s">
        <v>276</v>
      </c>
    </row>
    <row r="98" s="679" customFormat="1" ht="17.4" spans="2:2">
      <c r="B98" s="701" t="s">
        <v>277</v>
      </c>
    </row>
    <row r="99" s="679" customFormat="1" ht="17.4" spans="2:2">
      <c r="B99" s="701" t="s">
        <v>278</v>
      </c>
    </row>
    <row r="100" s="679" customFormat="1" ht="18" spans="2:2">
      <c r="B100" s="701" t="s">
        <v>279</v>
      </c>
    </row>
    <row r="101" s="679" customFormat="1" ht="17.4" spans="2:2">
      <c r="B101" s="701" t="s">
        <v>280</v>
      </c>
    </row>
    <row r="102" s="679" customFormat="1" ht="17.4" spans="2:2">
      <c r="B102" s="701" t="s">
        <v>281</v>
      </c>
    </row>
    <row r="103" s="679" customFormat="1" ht="17.4" spans="2:2">
      <c r="B103" s="701" t="s">
        <v>282</v>
      </c>
    </row>
    <row r="104" s="679" customFormat="1" ht="18" spans="2:2">
      <c r="B104" s="701" t="s">
        <v>283</v>
      </c>
    </row>
    <row r="105" s="679" customFormat="1" ht="17.4" spans="2:2">
      <c r="B105" s="701" t="s">
        <v>284</v>
      </c>
    </row>
    <row r="106" s="679" customFormat="1" ht="18" spans="2:2">
      <c r="B106" s="701" t="s">
        <v>285</v>
      </c>
    </row>
    <row r="107" s="679" customFormat="1" ht="17.4" spans="2:2">
      <c r="B107" s="701" t="s">
        <v>286</v>
      </c>
    </row>
    <row r="108" s="680" customFormat="1" ht="28.5" customHeight="1" spans="2:2">
      <c r="B108" s="697" t="s">
        <v>287</v>
      </c>
    </row>
    <row r="109" s="679" customFormat="1" ht="88.5" customHeight="1" spans="2:2">
      <c r="B109" s="701" t="s">
        <v>288</v>
      </c>
    </row>
    <row r="110" s="679" customFormat="1" ht="53.25" customHeight="1" spans="2:2">
      <c r="B110" s="701" t="s">
        <v>289</v>
      </c>
    </row>
    <row r="111" s="679" customFormat="1" ht="36" customHeight="1" spans="2:2">
      <c r="B111" s="701" t="s">
        <v>290</v>
      </c>
    </row>
    <row r="112" s="679" customFormat="1" ht="25.5" customHeight="1" spans="2:2">
      <c r="B112" s="701" t="s">
        <v>291</v>
      </c>
    </row>
    <row r="113" s="679" customFormat="1" ht="25.5" customHeight="1" spans="2:2">
      <c r="B113" s="701" t="s">
        <v>292</v>
      </c>
    </row>
    <row r="114" s="679" customFormat="1" ht="25.5" customHeight="1" spans="2:2">
      <c r="B114" s="701" t="s">
        <v>293</v>
      </c>
    </row>
    <row r="115" s="679" customFormat="1" ht="25.5" customHeight="1" spans="2:2">
      <c r="B115" s="702" t="s">
        <v>294</v>
      </c>
    </row>
    <row r="116" s="679" customFormat="1" ht="53.25" customHeight="1" spans="2:2">
      <c r="B116" s="701" t="s">
        <v>295</v>
      </c>
    </row>
    <row r="117" s="679" customFormat="1" ht="25.5" customHeight="1" spans="2:2">
      <c r="B117" s="702" t="s">
        <v>296</v>
      </c>
    </row>
    <row r="118" s="679" customFormat="1" ht="66" customHeight="1" spans="2:2">
      <c r="B118" s="701" t="s">
        <v>297</v>
      </c>
    </row>
    <row r="119" s="679" customFormat="1" ht="23.25" customHeight="1" spans="2:2">
      <c r="B119" s="701" t="s">
        <v>298</v>
      </c>
    </row>
    <row r="120" s="679" customFormat="1" ht="27" customHeight="1" spans="2:2">
      <c r="B120" s="701" t="s">
        <v>299</v>
      </c>
    </row>
    <row r="121" s="681" customFormat="1" ht="25.5" customHeight="1" spans="2:2">
      <c r="B121" s="697" t="s">
        <v>300</v>
      </c>
    </row>
    <row r="122" s="679" customFormat="1" ht="66" customHeight="1" spans="2:2">
      <c r="B122" s="701" t="s">
        <v>301</v>
      </c>
    </row>
    <row r="123" s="681" customFormat="1" ht="25.5" customHeight="1" spans="2:2">
      <c r="B123" s="702" t="s">
        <v>302</v>
      </c>
    </row>
    <row r="124" s="682" customFormat="1" ht="27" customHeight="1" spans="2:2">
      <c r="B124" s="701" t="s">
        <v>303</v>
      </c>
    </row>
    <row r="125" s="682" customFormat="1" ht="27" customHeight="1" spans="2:2">
      <c r="B125" s="701" t="s">
        <v>304</v>
      </c>
    </row>
    <row r="126" s="682" customFormat="1" ht="64.5" customHeight="1" spans="2:2">
      <c r="B126" s="701" t="s">
        <v>305</v>
      </c>
    </row>
    <row r="127" s="683" customFormat="1" ht="27.75" customHeight="1" spans="2:2">
      <c r="B127" s="702" t="s">
        <v>306</v>
      </c>
    </row>
    <row r="128" s="682" customFormat="1" ht="45.75" customHeight="1" spans="2:2">
      <c r="B128" s="701" t="s">
        <v>307</v>
      </c>
    </row>
    <row r="129" s="682" customFormat="1" ht="27.75" customHeight="1" spans="2:2">
      <c r="B129" s="701" t="s">
        <v>308</v>
      </c>
    </row>
    <row r="130" s="682" customFormat="1" ht="27.75" customHeight="1" spans="2:2">
      <c r="B130" s="701" t="s">
        <v>309</v>
      </c>
    </row>
    <row r="131" s="682" customFormat="1" ht="48" customHeight="1" spans="2:2">
      <c r="B131" s="703" t="s">
        <v>255</v>
      </c>
    </row>
    <row r="132" s="683" customFormat="1" ht="41.25" customHeight="1" spans="2:2">
      <c r="B132" s="697" t="s">
        <v>310</v>
      </c>
    </row>
    <row r="133" s="679" customFormat="1" ht="63" customHeight="1" spans="2:2">
      <c r="B133" s="701" t="s">
        <v>311</v>
      </c>
    </row>
    <row r="134" s="679" customFormat="1" ht="27.75" hidden="1" customHeight="1" spans="2:2">
      <c r="B134" s="701"/>
    </row>
    <row r="135" s="679" customFormat="1" ht="27.75" hidden="1" customHeight="1" spans="2:2">
      <c r="B135" s="701"/>
    </row>
    <row r="136" s="679" customFormat="1" ht="27.75" hidden="1" customHeight="1" spans="2:2">
      <c r="B136" s="701"/>
    </row>
    <row r="137" s="679" customFormat="1" ht="27.75" hidden="1" customHeight="1" spans="2:2">
      <c r="B137" s="701"/>
    </row>
    <row r="138" s="679" customFormat="1" ht="27.75" hidden="1" customHeight="1" spans="2:2">
      <c r="B138" s="701"/>
    </row>
    <row r="139" s="679" customFormat="1" ht="2.25" hidden="1" customHeight="1" spans="2:2">
      <c r="B139" s="701"/>
    </row>
    <row r="140" s="679" customFormat="1" ht="2.25" hidden="1" customHeight="1" spans="2:2">
      <c r="B140" s="701"/>
    </row>
    <row r="141" s="679" customFormat="1" ht="2.25" hidden="1" customHeight="1" spans="2:2">
      <c r="B141" s="701"/>
    </row>
    <row r="142" s="679" customFormat="1" ht="2.25" hidden="1" customHeight="1" spans="2:2">
      <c r="B142" s="701"/>
    </row>
    <row r="143" s="679" customFormat="1" ht="2.25" hidden="1" customHeight="1" spans="2:2">
      <c r="B143" s="701"/>
    </row>
    <row r="144" s="679" customFormat="1" ht="27.75" customHeight="1" spans="2:2">
      <c r="B144" s="701" t="s">
        <v>312</v>
      </c>
    </row>
    <row r="145" s="679" customFormat="1" ht="27.75" customHeight="1" spans="2:2">
      <c r="B145" s="701" t="s">
        <v>313</v>
      </c>
    </row>
    <row r="146" s="679" customFormat="1" ht="27.75" customHeight="1" spans="2:2">
      <c r="B146" s="701" t="s">
        <v>314</v>
      </c>
    </row>
    <row r="147" s="679" customFormat="1" ht="27.75" customHeight="1" spans="2:2">
      <c r="B147" s="701" t="s">
        <v>315</v>
      </c>
    </row>
    <row r="148" s="679" customFormat="1" ht="27.75" customHeight="1" spans="2:2">
      <c r="B148" s="701" t="s">
        <v>316</v>
      </c>
    </row>
    <row r="149" s="679" customFormat="1" ht="27.75" customHeight="1" spans="2:2">
      <c r="B149" s="701" t="s">
        <v>317</v>
      </c>
    </row>
    <row r="150" s="679" customFormat="1" ht="41.25" customHeight="1" spans="2:2">
      <c r="B150" s="701" t="s">
        <v>318</v>
      </c>
    </row>
    <row r="151" s="681" customFormat="1" ht="25.5" customHeight="1" spans="2:2">
      <c r="B151" s="697" t="s">
        <v>319</v>
      </c>
    </row>
    <row r="152" s="682" customFormat="1" ht="27" customHeight="1" spans="2:2">
      <c r="B152" s="701" t="s">
        <v>320</v>
      </c>
    </row>
    <row r="153" s="684" customFormat="1" ht="25.5" customHeight="1" spans="2:2">
      <c r="B153" s="697" t="s">
        <v>321</v>
      </c>
    </row>
    <row r="154" s="682" customFormat="1" ht="27" customHeight="1" spans="2:2">
      <c r="B154" s="700" t="s">
        <v>322</v>
      </c>
    </row>
    <row r="155" s="681" customFormat="1" ht="25.5" customHeight="1" spans="2:2">
      <c r="B155" s="697" t="s">
        <v>323</v>
      </c>
    </row>
    <row r="156" s="682" customFormat="1" ht="27" customHeight="1" spans="2:2">
      <c r="B156" s="700" t="s">
        <v>324</v>
      </c>
    </row>
    <row r="157" s="681" customFormat="1" ht="25.5" customHeight="1" spans="2:2">
      <c r="B157" s="697" t="s">
        <v>325</v>
      </c>
    </row>
    <row r="158" s="682" customFormat="1" ht="27" customHeight="1" spans="2:2">
      <c r="B158" s="700" t="s">
        <v>324</v>
      </c>
    </row>
    <row r="159" s="682" customFormat="1" ht="30.75" customHeight="1" spans="2:2">
      <c r="B159" s="697" t="s">
        <v>326</v>
      </c>
    </row>
    <row r="160" s="682" customFormat="1" ht="42.75" customHeight="1" spans="2:2">
      <c r="B160" s="700" t="s">
        <v>327</v>
      </c>
    </row>
    <row r="161" s="682" customFormat="1" ht="30.75" customHeight="1" spans="2:2">
      <c r="B161" s="697" t="s">
        <v>328</v>
      </c>
    </row>
    <row r="162" s="682" customFormat="1" ht="42.75" customHeight="1" spans="2:2">
      <c r="B162" s="700" t="s">
        <v>251</v>
      </c>
    </row>
    <row r="163" s="682" customFormat="1" ht="30.75" customHeight="1" spans="2:2">
      <c r="B163" s="702" t="s">
        <v>329</v>
      </c>
    </row>
    <row r="164" s="682" customFormat="1" ht="42.75" customHeight="1" spans="2:2">
      <c r="B164" s="700" t="s">
        <v>330</v>
      </c>
    </row>
    <row r="165" s="679" customFormat="1" ht="30.75" customHeight="1" spans="2:2">
      <c r="B165" s="697" t="s">
        <v>331</v>
      </c>
    </row>
    <row r="166" s="679" customFormat="1" ht="30.75" customHeight="1" spans="2:2">
      <c r="B166" s="702" t="s">
        <v>332</v>
      </c>
    </row>
    <row r="167" s="679" customFormat="1" ht="30.75" customHeight="1" spans="2:2">
      <c r="B167" s="701" t="s">
        <v>333</v>
      </c>
    </row>
    <row r="168" s="679" customFormat="1" ht="30.75" customHeight="1" spans="2:2">
      <c r="B168" s="702" t="s">
        <v>334</v>
      </c>
    </row>
    <row r="169" s="679" customFormat="1" ht="30.75" customHeight="1" spans="2:2">
      <c r="B169" s="701" t="s">
        <v>335</v>
      </c>
    </row>
    <row r="170" s="679" customFormat="1" ht="30.75" customHeight="1" spans="2:2">
      <c r="B170" s="701" t="s">
        <v>336</v>
      </c>
    </row>
    <row r="171" s="679" customFormat="1" ht="30.75" customHeight="1" spans="2:2">
      <c r="B171" s="697" t="s">
        <v>337</v>
      </c>
    </row>
    <row r="172" s="679" customFormat="1" ht="30.75" customHeight="1" spans="2:2">
      <c r="B172" s="701" t="s">
        <v>338</v>
      </c>
    </row>
    <row r="173" s="679" customFormat="1" ht="30.75" customHeight="1" spans="2:2">
      <c r="B173" s="702" t="s">
        <v>339</v>
      </c>
    </row>
    <row r="174" s="679" customFormat="1" ht="30.75" customHeight="1" spans="2:2">
      <c r="B174" s="701" t="s">
        <v>340</v>
      </c>
    </row>
    <row r="175" s="679" customFormat="1" ht="30.75" customHeight="1" spans="2:2">
      <c r="B175" s="702" t="s">
        <v>341</v>
      </c>
    </row>
    <row r="176" s="679" customFormat="1" ht="61.5" customHeight="1" spans="2:2">
      <c r="B176" s="701" t="s">
        <v>342</v>
      </c>
    </row>
    <row r="177" s="679" customFormat="1" ht="25.5" customHeight="1" spans="2:2">
      <c r="B177" s="702" t="s">
        <v>343</v>
      </c>
    </row>
    <row r="178" s="679" customFormat="1" ht="59.25" customHeight="1" spans="2:2">
      <c r="B178" s="701" t="s">
        <v>344</v>
      </c>
    </row>
    <row r="179" s="679" customFormat="1" ht="25.5" customHeight="1" spans="2:2">
      <c r="B179" s="702" t="s">
        <v>345</v>
      </c>
    </row>
    <row r="180" s="679" customFormat="1" ht="59.25" customHeight="1" spans="2:2">
      <c r="B180" s="701" t="s">
        <v>346</v>
      </c>
    </row>
    <row r="181" s="679" customFormat="1" ht="27" customHeight="1" spans="2:2">
      <c r="B181" s="702" t="s">
        <v>347</v>
      </c>
    </row>
    <row r="182" s="679" customFormat="1" ht="27" customHeight="1" spans="2:2">
      <c r="B182" s="701" t="s">
        <v>348</v>
      </c>
    </row>
    <row r="183" s="685" customFormat="1" ht="30" customHeight="1" spans="2:2">
      <c r="B183" s="702" t="s">
        <v>349</v>
      </c>
    </row>
    <row r="184" s="685" customFormat="1" ht="30" customHeight="1" spans="2:2">
      <c r="B184" s="701" t="s">
        <v>350</v>
      </c>
    </row>
    <row r="185" s="685" customFormat="1" ht="30" customHeight="1" spans="2:2">
      <c r="B185" s="702" t="s">
        <v>351</v>
      </c>
    </row>
    <row r="186" s="685" customFormat="1" ht="30" customHeight="1" spans="2:2">
      <c r="B186" s="701" t="s">
        <v>251</v>
      </c>
    </row>
    <row r="187" s="679" customFormat="1" ht="30" customHeight="1" spans="2:2">
      <c r="B187" s="702" t="s">
        <v>352</v>
      </c>
    </row>
    <row r="188" s="679" customFormat="1" ht="30" customHeight="1" spans="2:2">
      <c r="B188" s="701" t="s">
        <v>353</v>
      </c>
    </row>
    <row r="189" s="679" customFormat="1" ht="30" customHeight="1" spans="2:2">
      <c r="B189" s="702" t="s">
        <v>354</v>
      </c>
    </row>
    <row r="190" s="679" customFormat="1" ht="30" customHeight="1" spans="2:2">
      <c r="B190" s="701" t="s">
        <v>251</v>
      </c>
    </row>
    <row r="191" s="679" customFormat="1" ht="30" customHeight="1" spans="2:2">
      <c r="B191" s="702" t="s">
        <v>355</v>
      </c>
    </row>
    <row r="192" s="679" customFormat="1" ht="30" customHeight="1" spans="2:2">
      <c r="B192" s="701" t="s">
        <v>251</v>
      </c>
    </row>
    <row r="193" s="679" customFormat="1"/>
    <row r="194" s="679" customFormat="1"/>
    <row r="195" s="679" customFormat="1"/>
    <row r="196" s="679" customFormat="1"/>
    <row r="197" s="679" customFormat="1"/>
    <row r="198" s="679" customFormat="1"/>
    <row r="199" s="679" customFormat="1"/>
    <row r="200" s="679" customFormat="1"/>
    <row r="201" s="679" customFormat="1"/>
    <row r="202" s="679" customFormat="1"/>
    <row r="203" s="679" customFormat="1"/>
    <row r="204" s="679" customFormat="1"/>
    <row r="205" s="679" customFormat="1"/>
    <row r="206" s="679" customFormat="1"/>
    <row r="207" s="679" customFormat="1"/>
    <row r="208" s="679" customFormat="1"/>
    <row r="209" s="679" customFormat="1"/>
    <row r="210" s="679" customFormat="1"/>
    <row r="211" s="679" customFormat="1"/>
    <row r="212" s="679" customFormat="1"/>
    <row r="213" s="679" customFormat="1"/>
    <row r="214" s="679" customFormat="1"/>
    <row r="215" s="679" customFormat="1"/>
    <row r="216" s="679" customFormat="1"/>
  </sheetData>
  <hyperlinks>
    <hyperlink ref="B66" location="'长期投资汇总表'!A6" display="2.非流动资产填表说明(表4--1至4--17)"/>
  </hyperlinks>
  <pageMargins left="0.699305555555556" right="0.699305555555556" top="0.75" bottom="0.75"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资产负债表">
    <pageSetUpPr fitToPage="1"/>
  </sheetPr>
  <dimension ref="A1:F42"/>
  <sheetViews>
    <sheetView workbookViewId="0">
      <selection activeCell="F8" sqref="F8"/>
    </sheetView>
  </sheetViews>
  <sheetFormatPr defaultColWidth="7" defaultRowHeight="18" customHeight="1" outlineLevelCol="5"/>
  <cols>
    <col min="1" max="1" width="18.1666666666667" style="657" customWidth="1"/>
    <col min="2" max="2" width="15.1666666666667" style="658" customWidth="1" outlineLevel="1"/>
    <col min="3" max="3" width="15.1666666666667" style="659" customWidth="1"/>
    <col min="4" max="4" width="18" style="657" customWidth="1"/>
    <col min="5" max="5" width="15.1666666666667" style="657" customWidth="1" outlineLevel="1"/>
    <col min="6" max="6" width="15.1666666666667" style="659" customWidth="1"/>
    <col min="7" max="16384" width="7" style="657"/>
  </cols>
  <sheetData>
    <row r="1" s="652" customFormat="1" customHeight="1" spans="1:6">
      <c r="A1" s="660" t="s">
        <v>356</v>
      </c>
      <c r="B1" s="661"/>
      <c r="C1" s="661"/>
      <c r="D1" s="661"/>
      <c r="E1" s="661"/>
      <c r="F1" s="661"/>
    </row>
    <row r="2" s="652" customFormat="1" customHeight="1" spans="1:6">
      <c r="A2" s="662" t="s">
        <v>40</v>
      </c>
      <c r="B2" s="661"/>
      <c r="C2" s="661"/>
      <c r="D2" s="661"/>
      <c r="E2" s="661"/>
      <c r="F2" s="661"/>
    </row>
    <row r="3" s="653" customFormat="1" customHeight="1" spans="1:6">
      <c r="A3" s="663" t="str">
        <f>"评估基准日："&amp;TEXT(基本信息输入表!M7,"yyyy年mm月dd日")</f>
        <v>评估基准日：2025年11月30日</v>
      </c>
      <c r="B3" s="663"/>
      <c r="C3" s="663"/>
      <c r="D3" s="663"/>
      <c r="E3" s="663"/>
      <c r="F3" s="663"/>
    </row>
    <row r="4" customHeight="1" spans="1:6">
      <c r="A4" s="664" t="str">
        <f>基本信息输入表!K6&amp;"："&amp;基本信息输入表!M6</f>
        <v>产权持有人：湖北省徽工生物技本研究有限公司</v>
      </c>
      <c r="B4" s="665"/>
      <c r="D4" s="666"/>
      <c r="F4" s="638" t="str">
        <f>"金额单位："&amp;基本信息输入表!M10&amp;"元"</f>
        <v>金额单位：人民币元</v>
      </c>
    </row>
    <row r="5" s="654" customFormat="1" ht="15.75" customHeight="1" spans="1:6">
      <c r="A5" s="667" t="s">
        <v>357</v>
      </c>
      <c r="B5" s="668" t="s">
        <v>358</v>
      </c>
      <c r="C5" s="668" t="s">
        <v>359</v>
      </c>
      <c r="D5" s="669" t="s">
        <v>360</v>
      </c>
      <c r="E5" s="668" t="s">
        <v>358</v>
      </c>
      <c r="F5" s="668" t="s">
        <v>359</v>
      </c>
    </row>
    <row r="6" s="655" customFormat="1" ht="15.75" customHeight="1" spans="1:6">
      <c r="A6" s="670" t="s">
        <v>361</v>
      </c>
      <c r="B6" s="671"/>
      <c r="C6" s="672"/>
      <c r="D6" s="670" t="s">
        <v>362</v>
      </c>
      <c r="E6" s="673"/>
      <c r="F6" s="672"/>
    </row>
    <row r="7" s="655" customFormat="1" ht="15.75" customHeight="1" spans="1:6">
      <c r="A7" s="674" t="s">
        <v>44</v>
      </c>
      <c r="B7" s="671"/>
      <c r="C7" s="672"/>
      <c r="D7" s="674" t="s">
        <v>363</v>
      </c>
      <c r="E7" s="673"/>
      <c r="F7" s="672"/>
    </row>
    <row r="8" s="655" customFormat="1" ht="15.75" customHeight="1" spans="1:6">
      <c r="A8" s="674" t="s">
        <v>52</v>
      </c>
      <c r="B8" s="671"/>
      <c r="C8" s="672"/>
      <c r="D8" s="674" t="s">
        <v>364</v>
      </c>
      <c r="E8" s="673"/>
      <c r="F8" s="672"/>
    </row>
    <row r="9" s="655" customFormat="1" ht="15.75" customHeight="1" spans="1:6">
      <c r="A9" s="675" t="s">
        <v>60</v>
      </c>
      <c r="B9" s="671"/>
      <c r="C9" s="672"/>
      <c r="D9" s="675" t="s">
        <v>177</v>
      </c>
      <c r="E9" s="673"/>
      <c r="F9" s="672"/>
    </row>
    <row r="10" s="655" customFormat="1" ht="15.75" customHeight="1" spans="1:6">
      <c r="A10" s="674" t="s">
        <v>61</v>
      </c>
      <c r="B10" s="671"/>
      <c r="C10" s="672"/>
      <c r="D10" s="674" t="s">
        <v>365</v>
      </c>
      <c r="E10" s="673"/>
      <c r="F10" s="672"/>
    </row>
    <row r="11" s="655" customFormat="1" ht="15.75" customHeight="1" spans="1:6">
      <c r="A11" s="674" t="s">
        <v>63</v>
      </c>
      <c r="B11" s="671"/>
      <c r="C11" s="672"/>
      <c r="D11" s="674" t="s">
        <v>366</v>
      </c>
      <c r="E11" s="671"/>
      <c r="F11" s="672"/>
    </row>
    <row r="12" s="655" customFormat="1" ht="15.75" customHeight="1" spans="1:6">
      <c r="A12" s="675" t="s">
        <v>65</v>
      </c>
      <c r="B12" s="671"/>
      <c r="C12" s="672"/>
      <c r="D12" s="674" t="s">
        <v>367</v>
      </c>
      <c r="E12" s="673"/>
      <c r="F12" s="672"/>
    </row>
    <row r="13" s="655" customFormat="1" ht="15.75" customHeight="1" spans="1:6">
      <c r="A13" s="674" t="s">
        <v>66</v>
      </c>
      <c r="B13" s="671"/>
      <c r="C13" s="672"/>
      <c r="D13" s="676" t="s">
        <v>178</v>
      </c>
      <c r="E13" s="673"/>
      <c r="F13" s="672"/>
    </row>
    <row r="14" s="655" customFormat="1" ht="15.75" customHeight="1" spans="1:6">
      <c r="A14" s="674" t="s">
        <v>70</v>
      </c>
      <c r="B14" s="671"/>
      <c r="C14" s="672"/>
      <c r="D14" s="674" t="s">
        <v>368</v>
      </c>
      <c r="E14" s="671"/>
      <c r="F14" s="672"/>
    </row>
    <row r="15" s="655" customFormat="1" ht="15.75" customHeight="1" spans="1:6">
      <c r="A15" s="674" t="s">
        <v>72</v>
      </c>
      <c r="B15" s="671"/>
      <c r="C15" s="672"/>
      <c r="D15" s="674" t="s">
        <v>369</v>
      </c>
      <c r="E15" s="671"/>
      <c r="F15" s="672"/>
    </row>
    <row r="16" s="655" customFormat="1" ht="15.75" customHeight="1" spans="1:6">
      <c r="A16" s="675" t="s">
        <v>86</v>
      </c>
      <c r="B16" s="671"/>
      <c r="C16" s="672"/>
      <c r="D16" s="674" t="s">
        <v>370</v>
      </c>
      <c r="E16" s="673"/>
      <c r="F16" s="672"/>
    </row>
    <row r="17" s="655" customFormat="1" ht="15.75" customHeight="1" spans="1:6">
      <c r="A17" s="675" t="s">
        <v>89</v>
      </c>
      <c r="B17" s="671"/>
      <c r="C17" s="672"/>
      <c r="D17" s="675" t="s">
        <v>180</v>
      </c>
      <c r="E17" s="673"/>
      <c r="F17" s="672"/>
    </row>
    <row r="18" s="655" customFormat="1" ht="15.75" customHeight="1" spans="1:6">
      <c r="A18" s="674" t="s">
        <v>164</v>
      </c>
      <c r="B18" s="671"/>
      <c r="C18" s="672"/>
      <c r="D18" s="674" t="s">
        <v>371</v>
      </c>
      <c r="E18" s="671"/>
      <c r="F18" s="672"/>
    </row>
    <row r="19" s="655" customFormat="1" ht="15.75" customHeight="1" spans="1:6">
      <c r="A19" s="674" t="s">
        <v>93</v>
      </c>
      <c r="B19" s="671"/>
      <c r="C19" s="672"/>
      <c r="D19" s="674" t="s">
        <v>372</v>
      </c>
      <c r="E19" s="673"/>
      <c r="F19" s="672"/>
    </row>
    <row r="20" s="655" customFormat="1" ht="15.75" customHeight="1" spans="1:6">
      <c r="A20" s="677" t="s">
        <v>373</v>
      </c>
      <c r="B20" s="672">
        <f>SUM(B7:B19)</f>
        <v>0</v>
      </c>
      <c r="C20" s="672">
        <f>SUM(C7:C19)</f>
        <v>0</v>
      </c>
      <c r="D20" s="677" t="s">
        <v>374</v>
      </c>
      <c r="E20" s="673">
        <f>SUM(E7:E19)</f>
        <v>0</v>
      </c>
      <c r="F20" s="673">
        <f>SUM(F7:F19)</f>
        <v>0</v>
      </c>
    </row>
    <row r="21" s="655" customFormat="1" ht="15.75" customHeight="1" spans="1:6">
      <c r="A21" s="670" t="s">
        <v>375</v>
      </c>
      <c r="B21" s="671"/>
      <c r="C21" s="672"/>
      <c r="D21" s="670" t="s">
        <v>376</v>
      </c>
      <c r="E21" s="672"/>
      <c r="F21" s="672"/>
    </row>
    <row r="22" s="655" customFormat="1" ht="15.75" customHeight="1" spans="1:6">
      <c r="A22" s="675" t="s">
        <v>166</v>
      </c>
      <c r="B22" s="671"/>
      <c r="C22" s="672"/>
      <c r="D22" s="674" t="s">
        <v>377</v>
      </c>
      <c r="E22" s="673"/>
      <c r="F22" s="672"/>
    </row>
    <row r="23" s="655" customFormat="1" ht="15.75" customHeight="1" spans="1:6">
      <c r="A23" s="675" t="s">
        <v>167</v>
      </c>
      <c r="B23" s="671"/>
      <c r="C23" s="672"/>
      <c r="D23" s="674" t="s">
        <v>378</v>
      </c>
      <c r="E23" s="671"/>
      <c r="F23" s="672"/>
    </row>
    <row r="24" s="655" customFormat="1" ht="15.75" customHeight="1" spans="1:6">
      <c r="A24" s="674" t="s">
        <v>101</v>
      </c>
      <c r="B24" s="671"/>
      <c r="C24" s="672"/>
      <c r="D24" s="674" t="s">
        <v>182</v>
      </c>
      <c r="E24" s="671"/>
      <c r="F24" s="672"/>
    </row>
    <row r="25" s="655" customFormat="1" ht="15.75" customHeight="1" spans="1:6">
      <c r="A25" s="674" t="s">
        <v>102</v>
      </c>
      <c r="B25" s="671"/>
      <c r="C25" s="672"/>
      <c r="D25" s="674" t="s">
        <v>379</v>
      </c>
      <c r="E25" s="673"/>
      <c r="F25" s="672"/>
    </row>
    <row r="26" s="655" customFormat="1" ht="15.75" customHeight="1" spans="1:6">
      <c r="A26" s="675" t="s">
        <v>168</v>
      </c>
      <c r="B26" s="671"/>
      <c r="C26" s="672"/>
      <c r="D26" s="674" t="s">
        <v>380</v>
      </c>
      <c r="E26" s="673"/>
      <c r="F26" s="672"/>
    </row>
    <row r="27" s="655" customFormat="1" ht="15.75" customHeight="1" spans="1:6">
      <c r="A27" s="675" t="s">
        <v>169</v>
      </c>
      <c r="B27" s="671"/>
      <c r="C27" s="672"/>
      <c r="D27" s="675" t="s">
        <v>183</v>
      </c>
      <c r="E27" s="673"/>
      <c r="F27" s="672"/>
    </row>
    <row r="28" s="655" customFormat="1" ht="15.75" customHeight="1" spans="1:6">
      <c r="A28" s="674" t="s">
        <v>381</v>
      </c>
      <c r="B28" s="671"/>
      <c r="C28" s="672"/>
      <c r="D28" s="674" t="s">
        <v>382</v>
      </c>
      <c r="E28" s="673"/>
      <c r="F28" s="672"/>
    </row>
    <row r="29" s="655" customFormat="1" ht="15.75" customHeight="1" spans="1:6">
      <c r="A29" s="674" t="s">
        <v>108</v>
      </c>
      <c r="B29" s="671"/>
      <c r="C29" s="672"/>
      <c r="D29" s="674" t="s">
        <v>383</v>
      </c>
      <c r="E29" s="673"/>
      <c r="F29" s="672"/>
    </row>
    <row r="30" s="655" customFormat="1" ht="15.75" customHeight="1" spans="1:6">
      <c r="A30" s="674" t="s">
        <v>118</v>
      </c>
      <c r="B30" s="671"/>
      <c r="C30" s="672"/>
      <c r="D30" s="677" t="s">
        <v>384</v>
      </c>
      <c r="E30" s="673">
        <f>SUM(E22:E29)</f>
        <v>0</v>
      </c>
      <c r="F30" s="673">
        <f>SUM(F22:F29)</f>
        <v>0</v>
      </c>
    </row>
    <row r="31" s="655" customFormat="1" ht="15.75" customHeight="1" spans="1:6">
      <c r="A31" s="674" t="s">
        <v>123</v>
      </c>
      <c r="B31" s="671"/>
      <c r="C31" s="672"/>
      <c r="D31" s="677" t="s">
        <v>385</v>
      </c>
      <c r="E31" s="673">
        <f>E30+E20</f>
        <v>0</v>
      </c>
      <c r="F31" s="673">
        <f>F30+F20</f>
        <v>0</v>
      </c>
    </row>
    <row r="32" s="655" customFormat="1" ht="15.75" customHeight="1" spans="1:6">
      <c r="A32" s="674" t="s">
        <v>124</v>
      </c>
      <c r="B32" s="671"/>
      <c r="C32" s="672"/>
      <c r="D32" s="670" t="s">
        <v>386</v>
      </c>
      <c r="E32" s="672"/>
      <c r="F32" s="672"/>
    </row>
    <row r="33" s="655" customFormat="1" ht="15.75" customHeight="1" spans="1:6">
      <c r="A33" s="675" t="s">
        <v>174</v>
      </c>
      <c r="B33" s="671"/>
      <c r="C33" s="672"/>
      <c r="D33" s="674" t="s">
        <v>387</v>
      </c>
      <c r="E33" s="672"/>
      <c r="F33" s="672"/>
    </row>
    <row r="34" s="655" customFormat="1" ht="15.75" customHeight="1" spans="1:6">
      <c r="A34" s="674" t="s">
        <v>125</v>
      </c>
      <c r="B34" s="671"/>
      <c r="C34" s="672"/>
      <c r="D34" s="674" t="s">
        <v>388</v>
      </c>
      <c r="E34" s="673"/>
      <c r="F34" s="672"/>
    </row>
    <row r="35" s="655" customFormat="1" ht="15.75" customHeight="1" spans="1:6">
      <c r="A35" s="674" t="s">
        <v>129</v>
      </c>
      <c r="B35" s="671"/>
      <c r="C35" s="672"/>
      <c r="D35" s="674" t="s">
        <v>389</v>
      </c>
      <c r="E35" s="671"/>
      <c r="F35" s="672"/>
    </row>
    <row r="36" s="655" customFormat="1" ht="15.75" customHeight="1" spans="1:6">
      <c r="A36" s="674" t="s">
        <v>130</v>
      </c>
      <c r="B36" s="671"/>
      <c r="C36" s="672"/>
      <c r="D36" s="674" t="s">
        <v>390</v>
      </c>
      <c r="E36" s="673"/>
      <c r="F36" s="672"/>
    </row>
    <row r="37" s="655" customFormat="1" ht="15.75" customHeight="1" spans="1:6">
      <c r="A37" s="674" t="s">
        <v>132</v>
      </c>
      <c r="B37" s="671"/>
      <c r="C37" s="672"/>
      <c r="D37" s="674" t="s">
        <v>391</v>
      </c>
      <c r="E37" s="673"/>
      <c r="F37" s="672"/>
    </row>
    <row r="38" s="655" customFormat="1" ht="15.75" customHeight="1" spans="1:6">
      <c r="A38" s="674" t="s">
        <v>133</v>
      </c>
      <c r="B38" s="671"/>
      <c r="C38" s="672"/>
      <c r="D38" s="674" t="s">
        <v>392</v>
      </c>
      <c r="E38" s="673"/>
      <c r="F38" s="672"/>
    </row>
    <row r="39" s="655" customFormat="1" ht="15.75" customHeight="1" spans="1:6">
      <c r="A39" s="674" t="s">
        <v>134</v>
      </c>
      <c r="B39" s="671"/>
      <c r="C39" s="672"/>
      <c r="D39" s="674" t="s">
        <v>393</v>
      </c>
      <c r="E39" s="673"/>
      <c r="F39" s="672"/>
    </row>
    <row r="40" s="655" customFormat="1" ht="15.75" customHeight="1" spans="1:6">
      <c r="A40" s="677" t="s">
        <v>394</v>
      </c>
      <c r="B40" s="672">
        <f>SUM(B22:B39)</f>
        <v>0</v>
      </c>
      <c r="C40" s="672">
        <f>SUM(C22:C39)</f>
        <v>0</v>
      </c>
      <c r="D40" s="677" t="s">
        <v>395</v>
      </c>
      <c r="E40" s="673">
        <f>SUM(E33:E34,E36:E39)-E35</f>
        <v>0</v>
      </c>
      <c r="F40" s="673">
        <f>SUM(F33:F34,F36:F39)-F35</f>
        <v>0</v>
      </c>
    </row>
    <row r="41" s="655" customFormat="1" ht="15.75" customHeight="1" spans="1:6">
      <c r="A41" s="677" t="s">
        <v>396</v>
      </c>
      <c r="B41" s="672">
        <f>B20+B40</f>
        <v>0</v>
      </c>
      <c r="C41" s="672">
        <f>C20+C40</f>
        <v>0</v>
      </c>
      <c r="D41" s="677" t="s">
        <v>397</v>
      </c>
      <c r="E41" s="672">
        <f>E31+E40</f>
        <v>0</v>
      </c>
      <c r="F41" s="672">
        <f>F31+F40</f>
        <v>0</v>
      </c>
    </row>
    <row r="42" s="656" customFormat="1" ht="15.75" customHeight="1" spans="1:6">
      <c r="A42" s="678"/>
      <c r="B42" s="678"/>
      <c r="C42" s="678"/>
      <c r="D42" s="678"/>
      <c r="E42" s="678"/>
      <c r="F42" s="678"/>
    </row>
  </sheetData>
  <mergeCells count="2">
    <mergeCell ref="A2:F2"/>
    <mergeCell ref="A3:F3"/>
  </mergeCells>
  <hyperlinks>
    <hyperlink ref="A1" location="索引目录!C4" display="返回索引页"/>
  </hyperlinks>
  <pageMargins left="0.747916666666667" right="0.747916666666667" top="0.984027777777778" bottom="0.984027777777778" header="0.511805555555556" footer="0.511805555555556"/>
  <pageSetup paperSize="9" scale="65" orientation="landscape"/>
  <headerFooter alignWithMargins="0"/>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分类汇总">
    <pageSetUpPr fitToPage="1"/>
  </sheetPr>
  <dimension ref="A1:J94"/>
  <sheetViews>
    <sheetView showGridLines="0" workbookViewId="0">
      <selection activeCell="E54" sqref="E54"/>
    </sheetView>
  </sheetViews>
  <sheetFormatPr defaultColWidth="9" defaultRowHeight="15.75" customHeight="1"/>
  <cols>
    <col min="1" max="1" width="8.66666666666667" style="3" customWidth="1"/>
    <col min="2" max="2" width="27.1666666666667" style="3" customWidth="1"/>
    <col min="3" max="3" width="27.1666666666667" style="3" hidden="1" customWidth="1" outlineLevel="1"/>
    <col min="4" max="4" width="18.6666666666667" style="3" customWidth="1" collapsed="1"/>
    <col min="5" max="6" width="18.6666666666667" style="3" customWidth="1"/>
    <col min="7" max="7" width="14.1666666666667" style="344" customWidth="1"/>
    <col min="8" max="9" width="22.1666666666667" style="3" customWidth="1"/>
    <col min="10" max="16384" width="9" style="3"/>
  </cols>
  <sheetData>
    <row r="1" customHeight="1" spans="1:10">
      <c r="A1" s="4" t="s">
        <v>398</v>
      </c>
    </row>
    <row r="2" s="1" customFormat="1" ht="30" customHeight="1" spans="1:10">
      <c r="A2" s="5" t="s">
        <v>399</v>
      </c>
      <c r="B2" s="5"/>
      <c r="C2" s="5"/>
      <c r="D2" s="5"/>
      <c r="E2" s="5"/>
      <c r="F2" s="5"/>
      <c r="G2" s="5"/>
    </row>
    <row r="3" customHeight="1" spans="1:10">
      <c r="A3" s="2" t="str">
        <f>"评估基准日："&amp;TEXT(基本信息输入表!M7,"yyyy年mm月dd日")</f>
        <v>评估基准日：2025年11月30日</v>
      </c>
      <c r="B3" s="2"/>
      <c r="C3" s="2"/>
      <c r="D3" s="2"/>
      <c r="E3" s="2"/>
      <c r="F3" s="2"/>
      <c r="G3" s="2"/>
    </row>
    <row r="4" ht="12.75" customHeight="1" spans="1:10">
      <c r="A4" s="2"/>
      <c r="B4" s="2"/>
      <c r="C4" s="2"/>
      <c r="D4" s="2"/>
      <c r="E4" s="2"/>
      <c r="F4" s="2"/>
      <c r="G4" s="637" t="s">
        <v>400</v>
      </c>
    </row>
    <row r="5" ht="12" customHeight="1" spans="1:10">
      <c r="A5" s="3" t="str">
        <f>基本信息输入表!K6&amp;"："&amp;基本信息输入表!M6</f>
        <v>产权持有人：湖北省徽工生物技本研究有限公司</v>
      </c>
      <c r="G5" s="638" t="str">
        <f>"金额单位："&amp;基本信息输入表!M10&amp;"元"</f>
        <v>金额单位：人民币元</v>
      </c>
    </row>
    <row r="6" s="2" customFormat="1" ht="16.5" customHeight="1" spans="1:10">
      <c r="A6" s="38" t="s">
        <v>401</v>
      </c>
      <c r="B6" s="629" t="s">
        <v>402</v>
      </c>
      <c r="C6" s="628" t="s">
        <v>403</v>
      </c>
      <c r="D6" s="639" t="s">
        <v>404</v>
      </c>
      <c r="E6" s="38" t="s">
        <v>405</v>
      </c>
      <c r="F6" s="38" t="s">
        <v>406</v>
      </c>
      <c r="G6" s="166" t="s">
        <v>407</v>
      </c>
      <c r="H6" s="640" t="s">
        <v>408</v>
      </c>
      <c r="I6" s="640" t="s">
        <v>409</v>
      </c>
    </row>
    <row r="7" s="635" customFormat="1" ht="16.5" customHeight="1" spans="1:10">
      <c r="A7" s="641">
        <v>1</v>
      </c>
      <c r="B7" s="642" t="s">
        <v>410</v>
      </c>
      <c r="C7" s="643">
        <f>'3-流动汇总'!C31</f>
        <v>0</v>
      </c>
      <c r="D7" s="643">
        <f>'3-流动汇总'!D31</f>
        <v>0</v>
      </c>
      <c r="E7" s="643">
        <f>'3-流动汇总'!E31</f>
        <v>0</v>
      </c>
      <c r="F7" s="41">
        <f t="shared" ref="F7:F38" si="0">E7-D7</f>
        <v>0</v>
      </c>
      <c r="G7" s="30" t="str">
        <f t="shared" ref="G7:G38" si="1">IF(D7=0,"",F7/ABS(D7)*100)</f>
        <v/>
      </c>
      <c r="H7" s="644" t="str">
        <f>IF(ABS(D7-资产负债表!C20)&lt;0.01,"True","Wrong")</f>
        <v>True</v>
      </c>
      <c r="I7" s="344">
        <f>资产负债表!C20</f>
        <v>0</v>
      </c>
      <c r="J7" s="635">
        <f>D7-资产负债表!C20</f>
        <v>0</v>
      </c>
    </row>
    <row r="8" s="344" customFormat="1" ht="16.5" customHeight="1" spans="1:10">
      <c r="A8" s="645">
        <v>2</v>
      </c>
      <c r="B8" s="189" t="s">
        <v>411</v>
      </c>
      <c r="C8" s="570">
        <f>'3-流动汇总'!C7</f>
        <v>0</v>
      </c>
      <c r="D8" s="570">
        <f>'3-流动汇总'!D7</f>
        <v>0</v>
      </c>
      <c r="E8" s="570">
        <f>'3-流动汇总'!E7</f>
        <v>0</v>
      </c>
      <c r="F8" s="571">
        <f t="shared" si="0"/>
        <v>0</v>
      </c>
      <c r="G8" s="30" t="str">
        <f t="shared" si="1"/>
        <v/>
      </c>
      <c r="H8" s="644" t="str">
        <f>IF(ABS(D8-资产负债表!C7)&lt;0.01,"True","Wrong")</f>
        <v>True</v>
      </c>
      <c r="I8" s="344">
        <f>资产负债表!C7</f>
        <v>0</v>
      </c>
      <c r="J8" s="344">
        <f>D8-资产负债表!C7</f>
        <v>0</v>
      </c>
    </row>
    <row r="9" ht="16.5" customHeight="1" spans="1:10">
      <c r="A9" s="641">
        <v>3</v>
      </c>
      <c r="B9" s="189" t="s">
        <v>412</v>
      </c>
      <c r="C9" s="570">
        <f>'3-流动汇总'!C8</f>
        <v>0</v>
      </c>
      <c r="D9" s="570">
        <f>'3-流动汇总'!D8</f>
        <v>0</v>
      </c>
      <c r="E9" s="570">
        <f>'3-流动汇总'!E8</f>
        <v>0</v>
      </c>
      <c r="F9" s="41">
        <f t="shared" si="0"/>
        <v>0</v>
      </c>
      <c r="G9" s="30" t="str">
        <f t="shared" si="1"/>
        <v/>
      </c>
      <c r="H9" s="644" t="str">
        <f>IF(ABS(D9-资产负债表!C8)&lt;0.01,"True","Wrong")</f>
        <v>True</v>
      </c>
      <c r="I9" s="344">
        <f>资产负债表!C8</f>
        <v>0</v>
      </c>
      <c r="J9" s="3">
        <f>D9-资产负债表!C8</f>
        <v>0</v>
      </c>
    </row>
    <row r="10" ht="16.5" customHeight="1" spans="1:10">
      <c r="A10" s="641">
        <v>4</v>
      </c>
      <c r="B10" s="630" t="s">
        <v>60</v>
      </c>
      <c r="C10" s="570">
        <f>'3-流动汇总'!C9</f>
        <v>0</v>
      </c>
      <c r="D10" s="570">
        <f>'3-流动汇总'!D9</f>
        <v>0</v>
      </c>
      <c r="E10" s="570">
        <f>'3-流动汇总'!E9</f>
        <v>0</v>
      </c>
      <c r="F10" s="41">
        <f t="shared" si="0"/>
        <v>0</v>
      </c>
      <c r="G10" s="30" t="str">
        <f t="shared" si="1"/>
        <v/>
      </c>
      <c r="H10" s="644" t="str">
        <f>IF(ABS(D10-资产负债表!C9)&lt;0.01,"True","Wrong")</f>
        <v>True</v>
      </c>
      <c r="I10" s="344">
        <f>资产负债表!C9</f>
        <v>0</v>
      </c>
      <c r="J10" s="3">
        <f>D10-资产负债表!C9</f>
        <v>0</v>
      </c>
    </row>
    <row r="11" ht="16.5" customHeight="1" spans="1:10">
      <c r="A11" s="641">
        <v>5</v>
      </c>
      <c r="B11" s="189" t="s">
        <v>413</v>
      </c>
      <c r="C11" s="570">
        <f>'3-流动汇总'!C10</f>
        <v>0</v>
      </c>
      <c r="D11" s="570">
        <f>'3-流动汇总'!D10</f>
        <v>0</v>
      </c>
      <c r="E11" s="570">
        <f>'3-流动汇总'!E10</f>
        <v>0</v>
      </c>
      <c r="F11" s="41">
        <f t="shared" si="0"/>
        <v>0</v>
      </c>
      <c r="G11" s="30" t="str">
        <f t="shared" si="1"/>
        <v/>
      </c>
      <c r="H11" s="644" t="str">
        <f>IF(ABS(D11-资产负债表!C10)&lt;0.01,"True","Wrong")</f>
        <v>True</v>
      </c>
      <c r="I11" s="344">
        <f>资产负债表!C10</f>
        <v>0</v>
      </c>
      <c r="J11" s="3">
        <f>D11-资产负债表!C10</f>
        <v>0</v>
      </c>
    </row>
    <row r="12" ht="16.5" customHeight="1" spans="1:10">
      <c r="A12" s="645">
        <v>6</v>
      </c>
      <c r="B12" s="189" t="s">
        <v>414</v>
      </c>
      <c r="C12" s="570">
        <f>'3-流动汇总'!C11</f>
        <v>0</v>
      </c>
      <c r="D12" s="570">
        <f>'3-流动汇总'!D11</f>
        <v>0</v>
      </c>
      <c r="E12" s="570">
        <f>'3-流动汇总'!E11</f>
        <v>0</v>
      </c>
      <c r="F12" s="41">
        <f t="shared" si="0"/>
        <v>0</v>
      </c>
      <c r="G12" s="30" t="str">
        <f t="shared" si="1"/>
        <v/>
      </c>
      <c r="H12" s="644"/>
      <c r="I12" s="344"/>
    </row>
    <row r="13" ht="16.5" customHeight="1" spans="1:10">
      <c r="A13" s="641">
        <v>7</v>
      </c>
      <c r="B13" s="189" t="s">
        <v>415</v>
      </c>
      <c r="C13" s="570">
        <f>'3-流动汇总'!C12</f>
        <v>0</v>
      </c>
      <c r="D13" s="570">
        <f>'3-流动汇总'!D12</f>
        <v>0</v>
      </c>
      <c r="E13" s="570">
        <f>'3-流动汇总'!E12</f>
        <v>0</v>
      </c>
      <c r="F13" s="41">
        <f t="shared" si="0"/>
        <v>0</v>
      </c>
      <c r="G13" s="30" t="str">
        <f t="shared" si="1"/>
        <v/>
      </c>
      <c r="H13" s="644"/>
      <c r="I13" s="344"/>
    </row>
    <row r="14" ht="16.5" customHeight="1" spans="1:10">
      <c r="A14" s="641">
        <v>8</v>
      </c>
      <c r="B14" s="189" t="s">
        <v>416</v>
      </c>
      <c r="C14" s="570">
        <f>'3-流动汇总'!C13</f>
        <v>0</v>
      </c>
      <c r="D14" s="570">
        <f>'3-流动汇总'!D13</f>
        <v>0</v>
      </c>
      <c r="E14" s="570">
        <f>'3-流动汇总'!E13</f>
        <v>0</v>
      </c>
      <c r="F14" s="41">
        <f t="shared" si="0"/>
        <v>0</v>
      </c>
      <c r="G14" s="30" t="str">
        <f t="shared" si="1"/>
        <v/>
      </c>
      <c r="H14" s="644" t="str">
        <f>IF(ABS(D14-资产负债表!C11)&lt;0.01,"True","Wrong")</f>
        <v>True</v>
      </c>
      <c r="I14" s="344">
        <f>资产负债表!C11</f>
        <v>0</v>
      </c>
      <c r="J14" s="3">
        <f>D14-资产负债表!C11</f>
        <v>0</v>
      </c>
    </row>
    <row r="15" ht="16.5" customHeight="1" spans="1:10">
      <c r="A15" s="641">
        <v>9</v>
      </c>
      <c r="B15" s="630" t="s">
        <v>65</v>
      </c>
      <c r="C15" s="570">
        <f>'3-流动汇总'!C14</f>
        <v>0</v>
      </c>
      <c r="D15" s="570">
        <f>'3-流动汇总'!D14</f>
        <v>0</v>
      </c>
      <c r="E15" s="570">
        <f>'3-流动汇总'!E14</f>
        <v>0</v>
      </c>
      <c r="F15" s="41">
        <f t="shared" si="0"/>
        <v>0</v>
      </c>
      <c r="G15" s="30" t="str">
        <f t="shared" si="1"/>
        <v/>
      </c>
      <c r="H15" s="644" t="str">
        <f>IF(ABS(D15-资产负债表!C12)&lt;0.01,"True","Wrong")</f>
        <v>True</v>
      </c>
      <c r="I15" s="344">
        <f>资产负债表!C12</f>
        <v>0</v>
      </c>
      <c r="J15" s="3">
        <f>D15-资产负债表!C12</f>
        <v>0</v>
      </c>
    </row>
    <row r="16" ht="16.5" customHeight="1" spans="1:10">
      <c r="A16" s="645">
        <v>10</v>
      </c>
      <c r="B16" s="189" t="s">
        <v>66</v>
      </c>
      <c r="C16" s="570">
        <f>'3-流动汇总'!C15</f>
        <v>0</v>
      </c>
      <c r="D16" s="570">
        <f>'3-流动汇总'!D15</f>
        <v>0</v>
      </c>
      <c r="E16" s="570">
        <f>'3-流动汇总'!E15</f>
        <v>0</v>
      </c>
      <c r="F16" s="41">
        <f t="shared" si="0"/>
        <v>0</v>
      </c>
      <c r="G16" s="30" t="str">
        <f t="shared" si="1"/>
        <v/>
      </c>
      <c r="H16" s="644" t="str">
        <f>IF(ABS(D16-资产负债表!C13)&lt;0.01,"True","Wrong")</f>
        <v>True</v>
      </c>
      <c r="I16" s="344">
        <f>资产负债表!C13</f>
        <v>0</v>
      </c>
      <c r="J16" s="3">
        <f>D16-资产负债表!C13</f>
        <v>0</v>
      </c>
    </row>
    <row r="17" ht="16.5" customHeight="1" spans="1:10">
      <c r="A17" s="641">
        <v>11</v>
      </c>
      <c r="B17" s="189" t="s">
        <v>417</v>
      </c>
      <c r="C17" s="570">
        <f>'3-流动汇总'!C16</f>
        <v>0</v>
      </c>
      <c r="D17" s="570">
        <f>'3-流动汇总'!D16</f>
        <v>0</v>
      </c>
      <c r="E17" s="570">
        <f>'3-流动汇总'!E16</f>
        <v>0</v>
      </c>
      <c r="F17" s="41">
        <f t="shared" si="0"/>
        <v>0</v>
      </c>
      <c r="G17" s="30" t="str">
        <f t="shared" si="1"/>
        <v/>
      </c>
      <c r="H17" s="644"/>
      <c r="I17" s="344"/>
    </row>
    <row r="18" ht="16.5" customHeight="1" spans="1:10">
      <c r="A18" s="641">
        <v>12</v>
      </c>
      <c r="B18" s="189" t="s">
        <v>415</v>
      </c>
      <c r="C18" s="570">
        <f>'3-流动汇总'!C17</f>
        <v>0</v>
      </c>
      <c r="D18" s="570">
        <f>'3-流动汇总'!D17</f>
        <v>0</v>
      </c>
      <c r="E18" s="570">
        <f>'3-流动汇总'!E17</f>
        <v>0</v>
      </c>
      <c r="F18" s="41">
        <f t="shared" si="0"/>
        <v>0</v>
      </c>
      <c r="G18" s="30" t="str">
        <f t="shared" si="1"/>
        <v/>
      </c>
      <c r="H18" s="644"/>
      <c r="I18" s="344"/>
    </row>
    <row r="19" ht="16.5" customHeight="1" spans="1:10">
      <c r="A19" s="641">
        <v>13</v>
      </c>
      <c r="B19" s="189" t="s">
        <v>418</v>
      </c>
      <c r="C19" s="570">
        <f>'3-流动汇总'!C18</f>
        <v>0</v>
      </c>
      <c r="D19" s="570">
        <f>'3-流动汇总'!D18</f>
        <v>0</v>
      </c>
      <c r="E19" s="570">
        <f>'3-流动汇总'!E18</f>
        <v>0</v>
      </c>
      <c r="F19" s="41">
        <f t="shared" si="0"/>
        <v>0</v>
      </c>
      <c r="G19" s="30" t="str">
        <f t="shared" si="1"/>
        <v/>
      </c>
      <c r="H19" s="644" t="str">
        <f>IF(ABS(D19-资产负债表!C14)&lt;0.01,"True","Wrong")</f>
        <v>True</v>
      </c>
      <c r="I19" s="344">
        <f>资产负债表!C14</f>
        <v>0</v>
      </c>
      <c r="J19" s="3">
        <f>D19-资产负债表!C14</f>
        <v>0</v>
      </c>
    </row>
    <row r="20" ht="16.5" customHeight="1" spans="1:10">
      <c r="A20" s="645">
        <v>14</v>
      </c>
      <c r="B20" s="189" t="s">
        <v>419</v>
      </c>
      <c r="C20" s="570">
        <f>'3-流动汇总'!C19</f>
        <v>0</v>
      </c>
      <c r="D20" s="570">
        <f>'3-流动汇总'!D19</f>
        <v>0</v>
      </c>
      <c r="E20" s="570">
        <f>'3-流动汇总'!E19</f>
        <v>0</v>
      </c>
      <c r="F20" s="41">
        <f t="shared" si="0"/>
        <v>0</v>
      </c>
      <c r="G20" s="30" t="str">
        <f t="shared" si="1"/>
        <v/>
      </c>
      <c r="H20" s="644"/>
      <c r="I20" s="344"/>
    </row>
    <row r="21" ht="16.5" customHeight="1" spans="1:10">
      <c r="A21" s="641">
        <v>15</v>
      </c>
      <c r="B21" s="189" t="s">
        <v>420</v>
      </c>
      <c r="C21" s="570">
        <f>'3-流动汇总'!C20</f>
        <v>0</v>
      </c>
      <c r="D21" s="570">
        <f>'3-流动汇总'!D20</f>
        <v>0</v>
      </c>
      <c r="E21" s="570">
        <f>'3-流动汇总'!E20</f>
        <v>0</v>
      </c>
      <c r="F21" s="41">
        <f t="shared" si="0"/>
        <v>0</v>
      </c>
      <c r="G21" s="30" t="str">
        <f t="shared" si="1"/>
        <v/>
      </c>
      <c r="H21" s="644"/>
      <c r="I21" s="344"/>
    </row>
    <row r="22" ht="16.5" customHeight="1" spans="1:10">
      <c r="A22" s="641">
        <v>16</v>
      </c>
      <c r="B22" s="189" t="s">
        <v>421</v>
      </c>
      <c r="C22" s="570">
        <f>'3-流动汇总'!C21</f>
        <v>0</v>
      </c>
      <c r="D22" s="570">
        <f>'3-流动汇总'!D21</f>
        <v>0</v>
      </c>
      <c r="E22" s="570">
        <f>'3-流动汇总'!E21</f>
        <v>0</v>
      </c>
      <c r="F22" s="41">
        <f t="shared" si="0"/>
        <v>0</v>
      </c>
      <c r="G22" s="30" t="str">
        <f t="shared" si="1"/>
        <v/>
      </c>
      <c r="H22" s="644" t="str">
        <f>IF(ABS(D22-资产负债表!C15)&lt;0.01,"True","Wrong")</f>
        <v>True</v>
      </c>
      <c r="I22" s="344">
        <f>资产负债表!C15</f>
        <v>0</v>
      </c>
      <c r="J22" s="3">
        <f>D22-资产负债表!C15</f>
        <v>0</v>
      </c>
    </row>
    <row r="23" ht="16.5" customHeight="1" spans="1:10">
      <c r="A23" s="641">
        <v>17</v>
      </c>
      <c r="B23" s="631" t="s">
        <v>86</v>
      </c>
      <c r="C23" s="570">
        <f>'3-流动汇总'!C22</f>
        <v>0</v>
      </c>
      <c r="D23" s="570">
        <f>'3-流动汇总'!D22</f>
        <v>0</v>
      </c>
      <c r="E23" s="570">
        <f>'3-流动汇总'!E22</f>
        <v>0</v>
      </c>
      <c r="F23" s="41">
        <f t="shared" si="0"/>
        <v>0</v>
      </c>
      <c r="G23" s="30" t="str">
        <f t="shared" si="1"/>
        <v/>
      </c>
      <c r="H23" s="644"/>
      <c r="I23" s="344"/>
    </row>
    <row r="24" ht="16.5" customHeight="1" spans="1:10">
      <c r="A24" s="645">
        <v>18</v>
      </c>
      <c r="B24" s="632" t="s">
        <v>422</v>
      </c>
      <c r="C24" s="570">
        <f>'3-流动汇总'!C23</f>
        <v>0</v>
      </c>
      <c r="D24" s="570">
        <f>'3-流动汇总'!D23</f>
        <v>0</v>
      </c>
      <c r="E24" s="570">
        <f>'3-流动汇总'!E23</f>
        <v>0</v>
      </c>
      <c r="F24" s="41">
        <f t="shared" si="0"/>
        <v>0</v>
      </c>
      <c r="G24" s="30" t="str">
        <f t="shared" si="1"/>
        <v/>
      </c>
      <c r="H24" s="644"/>
      <c r="I24" s="344"/>
    </row>
    <row r="25" ht="16.5" customHeight="1" spans="1:10">
      <c r="A25" s="641">
        <v>19</v>
      </c>
      <c r="B25" s="632" t="s">
        <v>423</v>
      </c>
      <c r="C25" s="570">
        <f>'3-流动汇总'!C24</f>
        <v>0</v>
      </c>
      <c r="D25" s="570">
        <f>'3-流动汇总'!D24</f>
        <v>0</v>
      </c>
      <c r="E25" s="570">
        <f>'3-流动汇总'!E24</f>
        <v>0</v>
      </c>
      <c r="F25" s="41">
        <f t="shared" si="0"/>
        <v>0</v>
      </c>
      <c r="G25" s="30" t="str">
        <f t="shared" si="1"/>
        <v/>
      </c>
      <c r="H25" s="644" t="str">
        <f>IF(ABS(D25-资产负债表!C16)&lt;0.01,"True","Wrong")</f>
        <v>True</v>
      </c>
      <c r="I25" s="344">
        <f>资产负债表!C16</f>
        <v>0</v>
      </c>
      <c r="J25" s="3">
        <f>D25-资产负债表!C16</f>
        <v>0</v>
      </c>
    </row>
    <row r="26" ht="16.5" customHeight="1" spans="1:10">
      <c r="A26" s="641">
        <v>20</v>
      </c>
      <c r="B26" s="633" t="s">
        <v>89</v>
      </c>
      <c r="C26" s="570">
        <f>'3-流动汇总'!C25</f>
        <v>0</v>
      </c>
      <c r="D26" s="570">
        <f>'3-流动汇总'!D25</f>
        <v>0</v>
      </c>
      <c r="E26" s="570">
        <f>'3-流动汇总'!E25</f>
        <v>0</v>
      </c>
      <c r="F26" s="41">
        <f t="shared" si="0"/>
        <v>0</v>
      </c>
      <c r="G26" s="30" t="str">
        <f t="shared" si="1"/>
        <v/>
      </c>
      <c r="H26" s="644" t="str">
        <f>IF(ABS(D26-资产负债表!C17)&lt;0.01,"True","Wrong")</f>
        <v>True</v>
      </c>
      <c r="I26" s="344">
        <f>资产负债表!C17</f>
        <v>0</v>
      </c>
      <c r="J26" s="3">
        <f>D26-资产负债表!C17</f>
        <v>0</v>
      </c>
    </row>
    <row r="27" ht="16.5" customHeight="1" spans="1:10">
      <c r="A27" s="641">
        <v>21</v>
      </c>
      <c r="B27" s="189" t="s">
        <v>424</v>
      </c>
      <c r="C27" s="570">
        <f>'3-流动汇总'!C26</f>
        <v>0</v>
      </c>
      <c r="D27" s="570">
        <f>'3-流动汇总'!D26</f>
        <v>0</v>
      </c>
      <c r="E27" s="570">
        <f>'3-流动汇总'!E26</f>
        <v>0</v>
      </c>
      <c r="F27" s="41">
        <f t="shared" si="0"/>
        <v>0</v>
      </c>
      <c r="G27" s="30" t="str">
        <f t="shared" si="1"/>
        <v/>
      </c>
      <c r="H27" s="644" t="str">
        <f>IF(ABS(D27-资产负债表!C18)&lt;0.01,"True","Wrong")</f>
        <v>True</v>
      </c>
      <c r="I27" s="344">
        <f>资产负债表!C18</f>
        <v>0</v>
      </c>
      <c r="J27" s="3">
        <f>D27-资产负债表!C18</f>
        <v>0</v>
      </c>
    </row>
    <row r="28" ht="16.5" customHeight="1" spans="1:10">
      <c r="A28" s="645">
        <v>22</v>
      </c>
      <c r="B28" s="189" t="s">
        <v>425</v>
      </c>
      <c r="C28" s="570">
        <f>'3-流动汇总'!C27</f>
        <v>0</v>
      </c>
      <c r="D28" s="570">
        <f>'3-流动汇总'!D27</f>
        <v>0</v>
      </c>
      <c r="E28" s="570">
        <f>'3-流动汇总'!E27</f>
        <v>0</v>
      </c>
      <c r="F28" s="41">
        <f t="shared" si="0"/>
        <v>0</v>
      </c>
      <c r="G28" s="30" t="str">
        <f t="shared" si="1"/>
        <v/>
      </c>
      <c r="H28" s="644" t="str">
        <f>IF(ABS(D28-资产负债表!C19)&lt;0.01,"True","Wrong")</f>
        <v>True</v>
      </c>
      <c r="I28" s="344">
        <f>资产负债表!C19</f>
        <v>0</v>
      </c>
      <c r="J28" s="3">
        <f>D28-资产负债表!C19</f>
        <v>0</v>
      </c>
    </row>
    <row r="29" s="635" customFormat="1" ht="16.5" customHeight="1" spans="1:10">
      <c r="A29" s="641">
        <v>23</v>
      </c>
      <c r="B29" s="642" t="s">
        <v>426</v>
      </c>
      <c r="C29" s="643" t="e">
        <f>'4-非流动资产汇总'!C47</f>
        <v>#REF!</v>
      </c>
      <c r="D29" s="643" t="e">
        <f>'4-非流动资产汇总'!D47</f>
        <v>#REF!</v>
      </c>
      <c r="E29" s="643" t="e">
        <f>'4-非流动资产汇总'!E47</f>
        <v>#REF!</v>
      </c>
      <c r="F29" s="41" t="e">
        <f t="shared" si="0"/>
        <v>#REF!</v>
      </c>
      <c r="G29" s="30" t="e">
        <f t="shared" si="1"/>
        <v>#REF!</v>
      </c>
      <c r="H29" s="644" t="e">
        <f>IF(ABS(D29-资产负债表!C40)&lt;0.01,"True","Wrong")</f>
        <v>#REF!</v>
      </c>
      <c r="I29" s="344">
        <f>资产负债表!C40</f>
        <v>0</v>
      </c>
      <c r="J29" s="635" t="e">
        <f>D29-资产负债表!C40</f>
        <v>#REF!</v>
      </c>
    </row>
    <row r="30" ht="16.5" customHeight="1" spans="1:10">
      <c r="A30" s="641">
        <v>24</v>
      </c>
      <c r="B30" s="383" t="s">
        <v>166</v>
      </c>
      <c r="C30" s="60">
        <f>'4-非流动资产汇总'!C7</f>
        <v>0</v>
      </c>
      <c r="D30" s="60">
        <f>'4-非流动资产汇总'!D7</f>
        <v>0</v>
      </c>
      <c r="E30" s="60">
        <f>'4-非流动资产汇总'!E7</f>
        <v>0</v>
      </c>
      <c r="F30" s="41">
        <f t="shared" si="0"/>
        <v>0</v>
      </c>
      <c r="G30" s="30" t="str">
        <f t="shared" si="1"/>
        <v/>
      </c>
      <c r="H30" s="644" t="str">
        <f>IF(ABS(D30-资产负债表!C22)&lt;0.01,"True","Wrong")</f>
        <v>True</v>
      </c>
      <c r="I30" s="344">
        <f>资产负债表!C22</f>
        <v>0</v>
      </c>
      <c r="J30" s="3">
        <f>D30-资产负债表!C22</f>
        <v>0</v>
      </c>
    </row>
    <row r="31" ht="16.5" customHeight="1" spans="1:10">
      <c r="A31" s="641">
        <v>25</v>
      </c>
      <c r="B31" s="383" t="s">
        <v>167</v>
      </c>
      <c r="C31" s="60">
        <f>'4-非流动资产汇总'!C8</f>
        <v>0</v>
      </c>
      <c r="D31" s="60">
        <f>'4-非流动资产汇总'!D8</f>
        <v>0</v>
      </c>
      <c r="E31" s="60">
        <f>'4-非流动资产汇总'!E8</f>
        <v>0</v>
      </c>
      <c r="F31" s="41">
        <f t="shared" si="0"/>
        <v>0</v>
      </c>
      <c r="G31" s="30" t="str">
        <f t="shared" si="1"/>
        <v/>
      </c>
      <c r="H31" s="644" t="str">
        <f>IF(ABS(D31-资产负债表!C23)&lt;0.01,"True","Wrong")</f>
        <v>True</v>
      </c>
      <c r="I31" s="344">
        <f>资产负债表!C23</f>
        <v>0</v>
      </c>
      <c r="J31" s="3">
        <f>D31-资产负债表!C23</f>
        <v>0</v>
      </c>
    </row>
    <row r="32" ht="16.5" customHeight="1" spans="1:10">
      <c r="A32" s="645">
        <v>26</v>
      </c>
      <c r="B32" s="384" t="s">
        <v>427</v>
      </c>
      <c r="C32" s="60">
        <f>'4-非流动资产汇总'!C9</f>
        <v>0</v>
      </c>
      <c r="D32" s="60">
        <f>'4-非流动资产汇总'!D9</f>
        <v>0</v>
      </c>
      <c r="E32" s="60">
        <f>'4-非流动资产汇总'!E9</f>
        <v>0</v>
      </c>
      <c r="F32" s="41">
        <f t="shared" si="0"/>
        <v>0</v>
      </c>
      <c r="G32" s="30" t="str">
        <f t="shared" si="1"/>
        <v/>
      </c>
      <c r="H32" s="644" t="str">
        <f>IF(ABS(D32-资产负债表!C24)&lt;0.01,"True","Wrong")</f>
        <v>True</v>
      </c>
      <c r="I32" s="344">
        <f>资产负债表!C24</f>
        <v>0</v>
      </c>
      <c r="J32" s="3">
        <f>D32-资产负债表!C24</f>
        <v>0</v>
      </c>
    </row>
    <row r="33" ht="16.5" customHeight="1" spans="1:10">
      <c r="A33" s="641">
        <v>27</v>
      </c>
      <c r="B33" s="384" t="s">
        <v>428</v>
      </c>
      <c r="C33" s="60">
        <f>'4-非流动资产汇总'!C10</f>
        <v>0</v>
      </c>
      <c r="D33" s="60">
        <f>'4-非流动资产汇总'!D10</f>
        <v>0</v>
      </c>
      <c r="E33" s="60">
        <f>'4-非流动资产汇总'!E10</f>
        <v>0</v>
      </c>
      <c r="F33" s="41">
        <f t="shared" si="0"/>
        <v>0</v>
      </c>
      <c r="G33" s="30" t="str">
        <f t="shared" si="1"/>
        <v/>
      </c>
      <c r="H33" s="644"/>
      <c r="I33" s="344"/>
    </row>
    <row r="34" ht="16.5" customHeight="1" spans="1:10">
      <c r="A34" s="641">
        <v>28</v>
      </c>
      <c r="B34" s="384" t="s">
        <v>429</v>
      </c>
      <c r="C34" s="60">
        <f>'4-非流动资产汇总'!C11</f>
        <v>0</v>
      </c>
      <c r="D34" s="60">
        <f>'4-非流动资产汇总'!D11</f>
        <v>0</v>
      </c>
      <c r="E34" s="60">
        <f>'4-非流动资产汇总'!E11</f>
        <v>0</v>
      </c>
      <c r="F34" s="41">
        <f t="shared" si="0"/>
        <v>0</v>
      </c>
      <c r="G34" s="30" t="str">
        <f t="shared" si="1"/>
        <v/>
      </c>
      <c r="H34" s="644"/>
      <c r="I34" s="344"/>
    </row>
    <row r="35" ht="16.5" customHeight="1" spans="1:10">
      <c r="A35" s="641">
        <v>29</v>
      </c>
      <c r="B35" s="384" t="s">
        <v>430</v>
      </c>
      <c r="C35" s="60">
        <f>'4-非流动资产汇总'!C12</f>
        <v>0</v>
      </c>
      <c r="D35" s="60">
        <f>'4-非流动资产汇总'!D12</f>
        <v>0</v>
      </c>
      <c r="E35" s="60">
        <f>'4-非流动资产汇总'!E12</f>
        <v>0</v>
      </c>
      <c r="F35" s="41">
        <f t="shared" si="0"/>
        <v>0</v>
      </c>
      <c r="G35" s="30" t="str">
        <f t="shared" si="1"/>
        <v/>
      </c>
      <c r="H35" s="644" t="str">
        <f>IF(ABS(D35-资产负债表!C25)&lt;0.01,"True","Wrong")</f>
        <v>True</v>
      </c>
      <c r="I35" s="344">
        <f>资产负债表!C25</f>
        <v>0</v>
      </c>
      <c r="J35" s="3">
        <f>D35-资产负债表!C25</f>
        <v>0</v>
      </c>
    </row>
    <row r="36" ht="16.5" customHeight="1" spans="1:10">
      <c r="A36" s="645">
        <v>30</v>
      </c>
      <c r="B36" s="383" t="s">
        <v>168</v>
      </c>
      <c r="C36" s="60">
        <f>'4-非流动资产汇总'!C13</f>
        <v>0</v>
      </c>
      <c r="D36" s="60">
        <f>'4-非流动资产汇总'!D13</f>
        <v>0</v>
      </c>
      <c r="E36" s="60">
        <f>'4-非流动资产汇总'!E13</f>
        <v>0</v>
      </c>
      <c r="F36" s="41">
        <f t="shared" si="0"/>
        <v>0</v>
      </c>
      <c r="G36" s="30" t="str">
        <f t="shared" si="1"/>
        <v/>
      </c>
      <c r="H36" s="644" t="str">
        <f>IF(ABS(D36-资产负债表!C26)&lt;0.01,"True","Wrong")</f>
        <v>True</v>
      </c>
      <c r="I36" s="344">
        <f>资产负债表!C26</f>
        <v>0</v>
      </c>
      <c r="J36" s="3">
        <f>D36-资产负债表!C26</f>
        <v>0</v>
      </c>
    </row>
    <row r="37" ht="16.5" customHeight="1" spans="1:10">
      <c r="A37" s="641">
        <v>31</v>
      </c>
      <c r="B37" s="383" t="s">
        <v>169</v>
      </c>
      <c r="C37" s="60">
        <f>'4-非流动资产汇总'!C14</f>
        <v>0</v>
      </c>
      <c r="D37" s="60">
        <f>'4-非流动资产汇总'!D14</f>
        <v>0</v>
      </c>
      <c r="E37" s="60">
        <f>'4-非流动资产汇总'!E14</f>
        <v>0</v>
      </c>
      <c r="F37" s="41">
        <f t="shared" si="0"/>
        <v>0</v>
      </c>
      <c r="G37" s="30" t="str">
        <f t="shared" si="1"/>
        <v/>
      </c>
      <c r="H37" s="644" t="str">
        <f>IF(ABS(D37-资产负债表!C27)&lt;0.01,"True","Wrong")</f>
        <v>True</v>
      </c>
      <c r="I37" s="344">
        <f>资产负债表!C27</f>
        <v>0</v>
      </c>
      <c r="J37" s="3">
        <f>D37-资产负债表!C27</f>
        <v>0</v>
      </c>
    </row>
    <row r="38" ht="16.5" customHeight="1" spans="1:10">
      <c r="A38" s="641">
        <v>32</v>
      </c>
      <c r="B38" s="384" t="s">
        <v>431</v>
      </c>
      <c r="C38" s="60">
        <f>'4-非流动资产汇总'!C15</f>
        <v>0</v>
      </c>
      <c r="D38" s="60">
        <f>'4-非流动资产汇总'!D15</f>
        <v>0</v>
      </c>
      <c r="E38" s="60">
        <f>'4-非流动资产汇总'!E15</f>
        <v>0</v>
      </c>
      <c r="F38" s="41">
        <f t="shared" si="0"/>
        <v>0</v>
      </c>
      <c r="G38" s="30" t="str">
        <f t="shared" si="1"/>
        <v/>
      </c>
      <c r="H38" s="644"/>
      <c r="I38" s="344"/>
    </row>
    <row r="39" ht="16.5" customHeight="1" spans="1:10">
      <c r="A39" s="641">
        <v>33</v>
      </c>
      <c r="B39" s="384" t="s">
        <v>432</v>
      </c>
      <c r="C39" s="60">
        <f>'4-非流动资产汇总'!C16</f>
        <v>0</v>
      </c>
      <c r="D39" s="60">
        <f>'4-非流动资产汇总'!D16</f>
        <v>0</v>
      </c>
      <c r="E39" s="60">
        <f>'4-非流动资产汇总'!E16</f>
        <v>0</v>
      </c>
      <c r="F39" s="41">
        <f t="shared" ref="F39:F68" si="2">E39-D39</f>
        <v>0</v>
      </c>
      <c r="G39" s="30" t="str">
        <f t="shared" ref="G39:G70" si="3">IF(D39=0,"",F39/ABS(D39)*100)</f>
        <v/>
      </c>
      <c r="H39" s="644"/>
      <c r="I39" s="344"/>
    </row>
    <row r="40" ht="16.5" customHeight="1" spans="1:10">
      <c r="A40" s="645">
        <v>34</v>
      </c>
      <c r="B40" s="384" t="s">
        <v>433</v>
      </c>
      <c r="C40" s="60">
        <f>'4-非流动资产汇总'!C17</f>
        <v>0</v>
      </c>
      <c r="D40" s="60">
        <f>'4-非流动资产汇总'!D17</f>
        <v>0</v>
      </c>
      <c r="E40" s="60">
        <f>'4-非流动资产汇总'!E17</f>
        <v>0</v>
      </c>
      <c r="F40" s="41">
        <f t="shared" si="2"/>
        <v>0</v>
      </c>
      <c r="G40" s="30" t="str">
        <f t="shared" si="3"/>
        <v/>
      </c>
      <c r="H40" s="644" t="str">
        <f>IF(ABS(D40-资产负债表!C28)&lt;0.01,"True","Wrong")</f>
        <v>True</v>
      </c>
      <c r="I40" s="344">
        <f>资产负债表!C28</f>
        <v>0</v>
      </c>
      <c r="J40" s="3">
        <f>D40-资产负债表!C28</f>
        <v>0</v>
      </c>
    </row>
    <row r="41" ht="16.5" customHeight="1" spans="1:10">
      <c r="A41" s="641">
        <v>35</v>
      </c>
      <c r="B41" s="384" t="s">
        <v>434</v>
      </c>
      <c r="C41" s="60" t="e">
        <f>'4-非流动资产汇总'!C18</f>
        <v>#REF!</v>
      </c>
      <c r="D41" s="60" t="e">
        <f>'4-非流动资产汇总'!D18</f>
        <v>#REF!</v>
      </c>
      <c r="E41" s="60" t="e">
        <f>'4-非流动资产汇总'!E18</f>
        <v>#REF!</v>
      </c>
      <c r="F41" s="41" t="e">
        <f t="shared" si="2"/>
        <v>#REF!</v>
      </c>
      <c r="G41" s="30" t="e">
        <f t="shared" si="3"/>
        <v>#REF!</v>
      </c>
      <c r="H41" s="644"/>
      <c r="I41" s="344"/>
    </row>
    <row r="42" ht="16.5" customHeight="1" spans="1:10">
      <c r="A42" s="641">
        <v>36</v>
      </c>
      <c r="B42" s="385" t="s">
        <v>435</v>
      </c>
      <c r="C42" s="60" t="e">
        <f>'4-非流动资产汇总'!C19</f>
        <v>#REF!</v>
      </c>
      <c r="D42" s="60" t="e">
        <f>'4-非流动资产汇总'!D19</f>
        <v>#REF!</v>
      </c>
      <c r="E42" s="60" t="e">
        <f>'4-非流动资产汇总'!E19</f>
        <v>#REF!</v>
      </c>
      <c r="F42" s="41" t="e">
        <f t="shared" si="2"/>
        <v>#REF!</v>
      </c>
      <c r="G42" s="30" t="e">
        <f t="shared" si="3"/>
        <v>#REF!</v>
      </c>
      <c r="H42" s="644"/>
      <c r="I42" s="344"/>
    </row>
    <row r="43" ht="16.5" customHeight="1" spans="1:10">
      <c r="A43" s="641">
        <v>37</v>
      </c>
      <c r="B43" s="386" t="s">
        <v>436</v>
      </c>
      <c r="C43" s="60" t="e">
        <f>'4-非流动资产汇总'!C20</f>
        <v>#REF!</v>
      </c>
      <c r="D43" s="60" t="e">
        <f>'4-非流动资产汇总'!D20</f>
        <v>#REF!</v>
      </c>
      <c r="E43" s="60" t="e">
        <f>'4-非流动资产汇总'!E20</f>
        <v>#REF!</v>
      </c>
      <c r="F43" s="41" t="e">
        <f t="shared" si="2"/>
        <v>#REF!</v>
      </c>
      <c r="G43" s="30" t="e">
        <f t="shared" si="3"/>
        <v>#REF!</v>
      </c>
      <c r="H43" s="644"/>
      <c r="I43" s="344"/>
    </row>
    <row r="44" ht="16.5" customHeight="1" spans="1:10">
      <c r="A44" s="645">
        <v>38</v>
      </c>
      <c r="B44" s="386" t="s">
        <v>437</v>
      </c>
      <c r="C44" s="60" t="e">
        <f>'4-非流动资产汇总'!C21</f>
        <v>#REF!</v>
      </c>
      <c r="D44" s="60" t="e">
        <f>'4-非流动资产汇总'!D21</f>
        <v>#REF!</v>
      </c>
      <c r="E44" s="60" t="e">
        <f>'4-非流动资产汇总'!E21</f>
        <v>#REF!</v>
      </c>
      <c r="F44" s="41" t="e">
        <f t="shared" si="2"/>
        <v>#REF!</v>
      </c>
      <c r="G44" s="30" t="e">
        <f t="shared" si="3"/>
        <v>#REF!</v>
      </c>
      <c r="H44" s="644"/>
      <c r="I44" s="344"/>
    </row>
    <row r="45" ht="16.5" customHeight="1" spans="1:10">
      <c r="A45" s="641">
        <v>39</v>
      </c>
      <c r="B45" s="387" t="s">
        <v>438</v>
      </c>
      <c r="C45" s="60" t="e">
        <f>'4-非流动资产汇总'!C22</f>
        <v>#REF!</v>
      </c>
      <c r="D45" s="60" t="e">
        <f>'4-非流动资产汇总'!D22</f>
        <v>#REF!</v>
      </c>
      <c r="E45" s="60" t="e">
        <f>'4-非流动资产汇总'!E22</f>
        <v>#REF!</v>
      </c>
      <c r="F45" s="41" t="e">
        <f t="shared" si="2"/>
        <v>#REF!</v>
      </c>
      <c r="G45" s="30" t="e">
        <f t="shared" si="3"/>
        <v>#REF!</v>
      </c>
      <c r="H45" s="644"/>
      <c r="I45" s="344"/>
    </row>
    <row r="46" ht="16.5" customHeight="1" spans="1:10">
      <c r="A46" s="641">
        <v>40</v>
      </c>
      <c r="B46" s="385" t="s">
        <v>439</v>
      </c>
      <c r="C46" s="60" t="e">
        <f>'4-非流动资产汇总'!C23</f>
        <v>#REF!</v>
      </c>
      <c r="D46" s="60" t="e">
        <f>'4-非流动资产汇总'!D23</f>
        <v>#REF!</v>
      </c>
      <c r="E46" s="60" t="e">
        <f>'4-非流动资产汇总'!E23</f>
        <v>#REF!</v>
      </c>
      <c r="F46" s="41" t="e">
        <f t="shared" si="2"/>
        <v>#REF!</v>
      </c>
      <c r="G46" s="30" t="e">
        <f t="shared" si="3"/>
        <v>#REF!</v>
      </c>
      <c r="H46" s="644"/>
      <c r="I46" s="344"/>
    </row>
    <row r="47" ht="16.5" customHeight="1" spans="1:10">
      <c r="A47" s="641">
        <v>41</v>
      </c>
      <c r="B47" s="385" t="s">
        <v>435</v>
      </c>
      <c r="C47" s="60" t="e">
        <f>'4-非流动资产汇总'!C24</f>
        <v>#REF!</v>
      </c>
      <c r="D47" s="60" t="e">
        <f>'4-非流动资产汇总'!D24</f>
        <v>#REF!</v>
      </c>
      <c r="E47" s="60" t="e">
        <f>'4-非流动资产汇总'!E24</f>
        <v>#REF!</v>
      </c>
      <c r="F47" s="41" t="e">
        <f t="shared" si="2"/>
        <v>#REF!</v>
      </c>
      <c r="G47" s="30" t="e">
        <f t="shared" si="3"/>
        <v>#REF!</v>
      </c>
      <c r="H47" s="644"/>
      <c r="I47" s="344"/>
    </row>
    <row r="48" ht="16.5" customHeight="1" spans="1:10">
      <c r="A48" s="645">
        <v>42</v>
      </c>
      <c r="B48" s="386" t="s">
        <v>436</v>
      </c>
      <c r="C48" s="60" t="e">
        <f>'4-非流动资产汇总'!C25</f>
        <v>#REF!</v>
      </c>
      <c r="D48" s="60" t="e">
        <f>'4-非流动资产汇总'!D25</f>
        <v>#REF!</v>
      </c>
      <c r="E48" s="60" t="e">
        <f>'4-非流动资产汇总'!E25</f>
        <v>#REF!</v>
      </c>
      <c r="F48" s="41" t="e">
        <f t="shared" si="2"/>
        <v>#REF!</v>
      </c>
      <c r="G48" s="30" t="e">
        <f t="shared" si="3"/>
        <v>#REF!</v>
      </c>
      <c r="H48" s="644"/>
      <c r="I48" s="344"/>
    </row>
    <row r="49" ht="16.5" customHeight="1" spans="1:10">
      <c r="A49" s="641">
        <v>43</v>
      </c>
      <c r="B49" s="386" t="s">
        <v>437</v>
      </c>
      <c r="C49" s="60" t="e">
        <f>'4-非流动资产汇总'!C26</f>
        <v>#REF!</v>
      </c>
      <c r="D49" s="60" t="e">
        <f>'4-非流动资产汇总'!D26</f>
        <v>#REF!</v>
      </c>
      <c r="E49" s="60" t="e">
        <f>'4-非流动资产汇总'!E26</f>
        <v>#REF!</v>
      </c>
      <c r="F49" s="41" t="e">
        <f t="shared" si="2"/>
        <v>#REF!</v>
      </c>
      <c r="G49" s="30" t="e">
        <f t="shared" si="3"/>
        <v>#REF!</v>
      </c>
      <c r="H49" s="644"/>
      <c r="I49" s="344"/>
    </row>
    <row r="50" ht="16.5" customHeight="1" spans="1:10">
      <c r="A50" s="641">
        <v>44</v>
      </c>
      <c r="B50" s="387" t="s">
        <v>440</v>
      </c>
      <c r="C50" s="60" t="e">
        <f>'4-非流动资产汇总'!C27</f>
        <v>#REF!</v>
      </c>
      <c r="D50" s="60" t="e">
        <f>'4-非流动资产汇总'!D27</f>
        <v>#REF!</v>
      </c>
      <c r="E50" s="60">
        <f>'4-非流动资产汇总'!E27</f>
        <v>0</v>
      </c>
      <c r="F50" s="41" t="e">
        <f t="shared" si="2"/>
        <v>#REF!</v>
      </c>
      <c r="G50" s="30" t="e">
        <f t="shared" si="3"/>
        <v>#REF!</v>
      </c>
      <c r="H50" s="644"/>
      <c r="I50" s="344"/>
    </row>
    <row r="51" ht="16.5" customHeight="1" spans="1:10">
      <c r="A51" s="641">
        <v>45</v>
      </c>
      <c r="B51" s="385" t="s">
        <v>441</v>
      </c>
      <c r="C51" s="60" t="e">
        <f>'4-非流动资产汇总'!C28</f>
        <v>#REF!</v>
      </c>
      <c r="D51" s="60" t="e">
        <f>'4-非流动资产汇总'!D28</f>
        <v>#REF!</v>
      </c>
      <c r="E51" s="60" t="e">
        <f>'4-非流动资产汇总'!E28</f>
        <v>#REF!</v>
      </c>
      <c r="F51" s="41" t="e">
        <f t="shared" si="2"/>
        <v>#REF!</v>
      </c>
      <c r="G51" s="30" t="e">
        <f t="shared" si="3"/>
        <v>#REF!</v>
      </c>
      <c r="H51" s="644" t="e">
        <f>IF(ABS(D51-资产负债表!C29)&lt;0.01,"True","Wrong")</f>
        <v>#REF!</v>
      </c>
      <c r="I51" s="344">
        <f>资产负债表!C29</f>
        <v>0</v>
      </c>
      <c r="J51" s="3" t="e">
        <f>D51-资产负债表!C29</f>
        <v>#REF!</v>
      </c>
    </row>
    <row r="52" ht="16.5" customHeight="1" spans="1:10">
      <c r="A52" s="645">
        <v>46</v>
      </c>
      <c r="B52" s="384" t="s">
        <v>442</v>
      </c>
      <c r="C52" s="60">
        <f>'4-非流动资产汇总'!C29</f>
        <v>0</v>
      </c>
      <c r="D52" s="60">
        <f>'4-非流动资产汇总'!D29</f>
        <v>0</v>
      </c>
      <c r="E52" s="60">
        <f>'4-非流动资产汇总'!E29</f>
        <v>0</v>
      </c>
      <c r="F52" s="41">
        <f t="shared" si="2"/>
        <v>0</v>
      </c>
      <c r="G52" s="30" t="str">
        <f t="shared" si="3"/>
        <v/>
      </c>
      <c r="H52" s="644" t="str">
        <f>IF(ABS(D52-资产负债表!C30)&lt;0.01,"True","Wrong")</f>
        <v>True</v>
      </c>
      <c r="I52" s="344">
        <f>资产负债表!C30</f>
        <v>0</v>
      </c>
      <c r="J52" s="3">
        <f>D52-资产负债表!C30</f>
        <v>0</v>
      </c>
    </row>
    <row r="53" ht="16.5" customHeight="1" spans="1:10">
      <c r="A53" s="641">
        <v>47</v>
      </c>
      <c r="B53" s="384" t="s">
        <v>443</v>
      </c>
      <c r="C53" s="60">
        <f>'4-非流动资产汇总'!C30</f>
        <v>0</v>
      </c>
      <c r="D53" s="60">
        <f>'4-非流动资产汇总'!D30</f>
        <v>0</v>
      </c>
      <c r="E53" s="60">
        <f>'4-非流动资产汇总'!E30</f>
        <v>0</v>
      </c>
      <c r="F53" s="41">
        <f t="shared" si="2"/>
        <v>0</v>
      </c>
      <c r="G53" s="30" t="str">
        <f t="shared" si="3"/>
        <v/>
      </c>
      <c r="H53" s="644" t="str">
        <f>IF(ABS(D53-资产负债表!C31)&lt;0.01,"True","Wrong")</f>
        <v>True</v>
      </c>
      <c r="I53" s="344">
        <f>资产负债表!C31</f>
        <v>0</v>
      </c>
      <c r="J53" s="3">
        <f>D53-资产负债表!C31</f>
        <v>0</v>
      </c>
    </row>
    <row r="54" ht="16.5" customHeight="1" spans="1:10">
      <c r="A54" s="641">
        <v>48</v>
      </c>
      <c r="B54" s="384" t="s">
        <v>444</v>
      </c>
      <c r="C54" s="60">
        <f>'4-非流动资产汇总'!C31</f>
        <v>0</v>
      </c>
      <c r="D54" s="60">
        <f>'4-非流动资产汇总'!D31</f>
        <v>0</v>
      </c>
      <c r="E54" s="60">
        <f>'4-非流动资产汇总'!E31</f>
        <v>0</v>
      </c>
      <c r="F54" s="41">
        <f t="shared" si="2"/>
        <v>0</v>
      </c>
      <c r="G54" s="30" t="str">
        <f t="shared" si="3"/>
        <v/>
      </c>
      <c r="H54" s="644"/>
      <c r="I54" s="344"/>
    </row>
    <row r="55" ht="16.5" customHeight="1" spans="1:10">
      <c r="A55" s="641">
        <v>49</v>
      </c>
      <c r="B55" s="384" t="s">
        <v>445</v>
      </c>
      <c r="C55" s="60">
        <f>'4-非流动资产汇总'!C32</f>
        <v>0</v>
      </c>
      <c r="D55" s="60">
        <f>'4-非流动资产汇总'!D32</f>
        <v>0</v>
      </c>
      <c r="E55" s="60">
        <f>'4-非流动资产汇总'!E32</f>
        <v>0</v>
      </c>
      <c r="F55" s="41">
        <f t="shared" si="2"/>
        <v>0</v>
      </c>
      <c r="G55" s="30" t="str">
        <f t="shared" si="3"/>
        <v/>
      </c>
      <c r="H55" s="644"/>
      <c r="I55" s="344"/>
    </row>
    <row r="56" ht="16.5" customHeight="1" spans="1:10">
      <c r="A56" s="645">
        <v>50</v>
      </c>
      <c r="B56" s="384" t="s">
        <v>446</v>
      </c>
      <c r="C56" s="60">
        <f>'4-非流动资产汇总'!C33</f>
        <v>0</v>
      </c>
      <c r="D56" s="60">
        <f>'4-非流动资产汇总'!D33</f>
        <v>0</v>
      </c>
      <c r="E56" s="60">
        <f>'4-非流动资产汇总'!E33</f>
        <v>0</v>
      </c>
      <c r="F56" s="41">
        <f t="shared" si="2"/>
        <v>0</v>
      </c>
      <c r="G56" s="30" t="str">
        <f t="shared" si="3"/>
        <v/>
      </c>
      <c r="H56" s="644" t="str">
        <f>IF(ABS(D56-资产负债表!C32)&lt;0.01,"True","Wrong")</f>
        <v>True</v>
      </c>
      <c r="I56" s="344">
        <f>资产负债表!C32</f>
        <v>0</v>
      </c>
      <c r="J56" s="3">
        <f>D56-资产负债表!C32</f>
        <v>0</v>
      </c>
    </row>
    <row r="57" ht="16.5" customHeight="1" spans="1:10">
      <c r="A57" s="641">
        <v>51</v>
      </c>
      <c r="B57" s="383" t="s">
        <v>174</v>
      </c>
      <c r="C57" s="60">
        <f>'4-非流动资产汇总'!C34</f>
        <v>0</v>
      </c>
      <c r="D57" s="60">
        <f>'4-非流动资产汇总'!D34</f>
        <v>0</v>
      </c>
      <c r="E57" s="60">
        <f>'4-非流动资产汇总'!E34</f>
        <v>0</v>
      </c>
      <c r="F57" s="41">
        <f t="shared" si="2"/>
        <v>0</v>
      </c>
      <c r="G57" s="30" t="str">
        <f t="shared" si="3"/>
        <v/>
      </c>
      <c r="H57" s="644" t="str">
        <f>IF(ABS(D57-资产负债表!C33)&lt;0.01,"True","Wrong")</f>
        <v>True</v>
      </c>
      <c r="I57" s="344">
        <f>资产负债表!C33</f>
        <v>0</v>
      </c>
      <c r="J57" s="3">
        <f>D57-资产负债表!C33</f>
        <v>0</v>
      </c>
    </row>
    <row r="58" ht="16.5" customHeight="1" spans="1:10">
      <c r="A58" s="641">
        <v>52</v>
      </c>
      <c r="B58" s="384" t="s">
        <v>447</v>
      </c>
      <c r="C58" s="60">
        <f>'4-非流动资产汇总'!C35</f>
        <v>0</v>
      </c>
      <c r="D58" s="60">
        <f>'4-非流动资产汇总'!D35</f>
        <v>0</v>
      </c>
      <c r="E58" s="60">
        <f>'4-非流动资产汇总'!E35</f>
        <v>0</v>
      </c>
      <c r="F58" s="41">
        <f t="shared" si="2"/>
        <v>0</v>
      </c>
      <c r="G58" s="30" t="str">
        <f t="shared" si="3"/>
        <v/>
      </c>
      <c r="H58" s="644"/>
      <c r="I58" s="344"/>
    </row>
    <row r="59" ht="16.5" customHeight="1" spans="1:10">
      <c r="A59" s="641">
        <v>53</v>
      </c>
      <c r="B59" s="384" t="s">
        <v>448</v>
      </c>
      <c r="C59" s="60">
        <f>'4-非流动资产汇总'!C36</f>
        <v>0</v>
      </c>
      <c r="D59" s="60">
        <f>'4-非流动资产汇总'!D36</f>
        <v>0</v>
      </c>
      <c r="E59" s="60">
        <f>'4-非流动资产汇总'!E36</f>
        <v>0</v>
      </c>
      <c r="F59" s="41">
        <f t="shared" si="2"/>
        <v>0</v>
      </c>
      <c r="G59" s="30" t="str">
        <f t="shared" si="3"/>
        <v/>
      </c>
      <c r="H59" s="644"/>
      <c r="I59" s="344"/>
    </row>
    <row r="60" ht="16.5" customHeight="1" spans="1:10">
      <c r="A60" s="645">
        <v>54</v>
      </c>
      <c r="B60" s="384" t="s">
        <v>449</v>
      </c>
      <c r="C60" s="60">
        <f>'4-非流动资产汇总'!C37</f>
        <v>0</v>
      </c>
      <c r="D60" s="60">
        <f>'4-非流动资产汇总'!D37</f>
        <v>0</v>
      </c>
      <c r="E60" s="60">
        <f>'4-非流动资产汇总'!E37</f>
        <v>0</v>
      </c>
      <c r="F60" s="41">
        <f t="shared" si="2"/>
        <v>0</v>
      </c>
      <c r="G60" s="30" t="str">
        <f t="shared" si="3"/>
        <v/>
      </c>
      <c r="H60" s="644"/>
      <c r="I60" s="344"/>
    </row>
    <row r="61" ht="16.5" customHeight="1" spans="1:10">
      <c r="A61" s="641">
        <v>55</v>
      </c>
      <c r="B61" s="384" t="s">
        <v>450</v>
      </c>
      <c r="C61" s="60">
        <f>'4-非流动资产汇总'!C38</f>
        <v>0</v>
      </c>
      <c r="D61" s="60">
        <f>'4-非流动资产汇总'!D38</f>
        <v>0</v>
      </c>
      <c r="E61" s="60">
        <f>'4-非流动资产汇总'!E38</f>
        <v>0</v>
      </c>
      <c r="F61" s="41">
        <f t="shared" si="2"/>
        <v>0</v>
      </c>
      <c r="G61" s="30" t="str">
        <f t="shared" si="3"/>
        <v/>
      </c>
      <c r="H61" s="644" t="str">
        <f>IF(ABS(D61-资产负债表!C34)&lt;0.01,"True","Wrong")</f>
        <v>True</v>
      </c>
      <c r="I61" s="344">
        <f>资产负债表!C34</f>
        <v>0</v>
      </c>
      <c r="J61" s="3">
        <f>D61-资产负债表!C34</f>
        <v>0</v>
      </c>
    </row>
    <row r="62" ht="16.5" customHeight="1" spans="1:10">
      <c r="A62" s="641">
        <v>56</v>
      </c>
      <c r="B62" s="384" t="s">
        <v>451</v>
      </c>
      <c r="C62" s="60">
        <f>'4-非流动资产汇总'!C39</f>
        <v>0</v>
      </c>
      <c r="D62" s="60">
        <f>'4-非流动资产汇总'!D39</f>
        <v>0</v>
      </c>
      <c r="E62" s="60">
        <f>'4-非流动资产汇总'!E39</f>
        <v>0</v>
      </c>
      <c r="F62" s="41">
        <f t="shared" si="2"/>
        <v>0</v>
      </c>
      <c r="G62" s="30" t="str">
        <f t="shared" si="3"/>
        <v/>
      </c>
      <c r="H62" s="644" t="str">
        <f>IF(ABS(D62-资产负债表!C35)&lt;0.01,"True","Wrong")</f>
        <v>True</v>
      </c>
      <c r="I62" s="344">
        <f>资产负债表!C35</f>
        <v>0</v>
      </c>
      <c r="J62" s="3">
        <f>D62-资产负债表!C35</f>
        <v>0</v>
      </c>
    </row>
    <row r="63" ht="16.5" customHeight="1" spans="1:10">
      <c r="A63" s="641">
        <v>57</v>
      </c>
      <c r="B63" s="384" t="s">
        <v>452</v>
      </c>
      <c r="C63" s="60">
        <f>'4-非流动资产汇总'!C40</f>
        <v>0</v>
      </c>
      <c r="D63" s="60">
        <f>'4-非流动资产汇总'!D40</f>
        <v>0</v>
      </c>
      <c r="E63" s="60">
        <f>'4-非流动资产汇总'!E40</f>
        <v>0</v>
      </c>
      <c r="F63" s="41">
        <f t="shared" si="2"/>
        <v>0</v>
      </c>
      <c r="G63" s="30" t="str">
        <f t="shared" si="3"/>
        <v/>
      </c>
      <c r="H63" s="644" t="str">
        <f>IF(ABS(D63-资产负债表!C36)&lt;0.01,"True","Wrong")</f>
        <v>True</v>
      </c>
      <c r="I63" s="344">
        <f>资产负债表!C36</f>
        <v>0</v>
      </c>
      <c r="J63" s="3">
        <f>D63-资产负债表!C36</f>
        <v>0</v>
      </c>
    </row>
    <row r="64" ht="16.5" customHeight="1" spans="1:10">
      <c r="A64" s="645">
        <v>58</v>
      </c>
      <c r="B64" s="384" t="s">
        <v>453</v>
      </c>
      <c r="C64" s="60">
        <f>'4-非流动资产汇总'!C41</f>
        <v>0</v>
      </c>
      <c r="D64" s="60">
        <f>'4-非流动资产汇总'!D41</f>
        <v>0</v>
      </c>
      <c r="E64" s="60">
        <f>'4-非流动资产汇总'!E41</f>
        <v>0</v>
      </c>
      <c r="F64" s="41">
        <f t="shared" si="2"/>
        <v>0</v>
      </c>
      <c r="G64" s="30" t="str">
        <f t="shared" si="3"/>
        <v/>
      </c>
      <c r="H64" s="644" t="str">
        <f>IF(ABS(D64-资产负债表!C37)&lt;0.01,"True","Wrong")</f>
        <v>True</v>
      </c>
      <c r="I64" s="344">
        <f>资产负债表!C37</f>
        <v>0</v>
      </c>
      <c r="J64" s="3">
        <f>D64-资产负债表!C37</f>
        <v>0</v>
      </c>
    </row>
    <row r="65" ht="16.5" customHeight="1" spans="1:10">
      <c r="A65" s="641">
        <v>59</v>
      </c>
      <c r="B65" s="384" t="s">
        <v>454</v>
      </c>
      <c r="C65" s="60">
        <f>'4-非流动资产汇总'!C42</f>
        <v>0</v>
      </c>
      <c r="D65" s="60">
        <f>'4-非流动资产汇总'!D42</f>
        <v>0</v>
      </c>
      <c r="E65" s="60">
        <f>'4-非流动资产汇总'!E42</f>
        <v>0</v>
      </c>
      <c r="F65" s="41">
        <f t="shared" si="2"/>
        <v>0</v>
      </c>
      <c r="G65" s="30" t="str">
        <f t="shared" si="3"/>
        <v/>
      </c>
      <c r="H65" s="644" t="str">
        <f>IF(ABS(D65-资产负债表!C38)&lt;0.01,"True","Wrong")</f>
        <v>True</v>
      </c>
      <c r="I65" s="344">
        <f>资产负债表!C38</f>
        <v>0</v>
      </c>
      <c r="J65" s="3">
        <f>D65-资产负债表!C38</f>
        <v>0</v>
      </c>
    </row>
    <row r="66" ht="16.5" customHeight="1" spans="1:10">
      <c r="A66" s="641">
        <v>60</v>
      </c>
      <c r="B66" s="384" t="s">
        <v>455</v>
      </c>
      <c r="C66" s="60">
        <f>'4-非流动资产汇总'!C43</f>
        <v>0</v>
      </c>
      <c r="D66" s="60">
        <f>'4-非流动资产汇总'!D43</f>
        <v>0</v>
      </c>
      <c r="E66" s="60">
        <f>'4-非流动资产汇总'!E43</f>
        <v>0</v>
      </c>
      <c r="F66" s="41">
        <f t="shared" si="2"/>
        <v>0</v>
      </c>
      <c r="G66" s="30" t="str">
        <f t="shared" si="3"/>
        <v/>
      </c>
      <c r="H66" s="644" t="str">
        <f>IF(ABS(D66-资产负债表!C39)&lt;0.01,"True","Wrong")</f>
        <v>True</v>
      </c>
      <c r="I66" s="344">
        <f>资产负债表!C39</f>
        <v>0</v>
      </c>
      <c r="J66" s="3">
        <f>D66-资产负债表!C39</f>
        <v>0</v>
      </c>
    </row>
    <row r="67" s="635" customFormat="1" ht="16.5" customHeight="1" spans="1:10">
      <c r="A67" s="641">
        <v>61</v>
      </c>
      <c r="B67" s="646" t="s">
        <v>456</v>
      </c>
      <c r="C67" s="643" t="e">
        <f>C7+C29</f>
        <v>#REF!</v>
      </c>
      <c r="D67" s="643" t="e">
        <f t="shared" ref="D67:E67" si="4">D7+D29</f>
        <v>#REF!</v>
      </c>
      <c r="E67" s="643" t="e">
        <f t="shared" si="4"/>
        <v>#REF!</v>
      </c>
      <c r="F67" s="647" t="e">
        <f t="shared" si="2"/>
        <v>#REF!</v>
      </c>
      <c r="G67" s="30" t="e">
        <f t="shared" si="3"/>
        <v>#REF!</v>
      </c>
      <c r="H67" s="644" t="e">
        <f>IF(ABS(D67-资产负债表!C41)&lt;0.01,"True","Wrong")</f>
        <v>#REF!</v>
      </c>
      <c r="I67" s="344">
        <f>资产负债表!C41</f>
        <v>0</v>
      </c>
      <c r="J67" s="635" t="e">
        <f>D67-资产负债表!C41</f>
        <v>#REF!</v>
      </c>
    </row>
    <row r="68" s="635" customFormat="1" ht="16.5" customHeight="1" spans="1:10">
      <c r="A68" s="645">
        <v>62</v>
      </c>
      <c r="B68" s="646" t="s">
        <v>457</v>
      </c>
      <c r="C68" s="643">
        <f>'5-流动负债汇总'!C29</f>
        <v>0</v>
      </c>
      <c r="D68" s="643">
        <f>'5-流动负债汇总'!D29</f>
        <v>0</v>
      </c>
      <c r="E68" s="643">
        <f>'5-流动负债汇总'!E29</f>
        <v>0</v>
      </c>
      <c r="F68" s="647">
        <f t="shared" si="2"/>
        <v>0</v>
      </c>
      <c r="G68" s="30" t="str">
        <f t="shared" si="3"/>
        <v/>
      </c>
      <c r="H68" s="644" t="str">
        <f>IF(ABS(D68-资产负债表!F20)&lt;0.01,"True","Wrong")</f>
        <v>True</v>
      </c>
      <c r="I68" s="344">
        <f>资产负债表!F20</f>
        <v>0</v>
      </c>
      <c r="J68" s="635">
        <f>D68-资产负债表!F20</f>
        <v>0</v>
      </c>
    </row>
    <row r="69" ht="16.5" customHeight="1" spans="1:10">
      <c r="A69" s="641">
        <v>63</v>
      </c>
      <c r="B69" s="59" t="s">
        <v>458</v>
      </c>
      <c r="C69" s="60">
        <f>'5-流动负债汇总'!C7</f>
        <v>0</v>
      </c>
      <c r="D69" s="60">
        <f>'5-流动负债汇总'!D7</f>
        <v>0</v>
      </c>
      <c r="E69" s="60">
        <f>'5-流动负债汇总'!E7</f>
        <v>0</v>
      </c>
      <c r="F69" s="60">
        <f>'5-流动负债汇总'!F7</f>
        <v>0</v>
      </c>
      <c r="G69" s="30" t="str">
        <f t="shared" si="3"/>
        <v/>
      </c>
      <c r="H69" s="644" t="str">
        <f>IF(ABS(D69-资产负债表!F7)&lt;0.01,"True","Wrong")</f>
        <v>True</v>
      </c>
      <c r="I69" s="344">
        <f>资产负债表!F7</f>
        <v>0</v>
      </c>
      <c r="J69" s="3">
        <f>D69-资产负债表!F7</f>
        <v>0</v>
      </c>
    </row>
    <row r="70" ht="16.5" customHeight="1" spans="1:10">
      <c r="A70" s="641">
        <v>64</v>
      </c>
      <c r="B70" s="59" t="s">
        <v>459</v>
      </c>
      <c r="C70" s="60">
        <f>'5-流动负债汇总'!C8</f>
        <v>0</v>
      </c>
      <c r="D70" s="60">
        <f>'5-流动负债汇总'!D8</f>
        <v>0</v>
      </c>
      <c r="E70" s="60">
        <f>'5-流动负债汇总'!E8</f>
        <v>0</v>
      </c>
      <c r="F70" s="60">
        <f>'5-流动负债汇总'!F8</f>
        <v>0</v>
      </c>
      <c r="G70" s="30" t="str">
        <f t="shared" si="3"/>
        <v/>
      </c>
      <c r="H70" s="644" t="str">
        <f>IF(ABS(D70-资产负债表!F8)&lt;0.01,"True","Wrong")</f>
        <v>True</v>
      </c>
      <c r="I70" s="344">
        <f>资产负债表!F8</f>
        <v>0</v>
      </c>
      <c r="J70" s="3">
        <f>D70-资产负债表!F8</f>
        <v>0</v>
      </c>
    </row>
    <row r="71" ht="16.5" customHeight="1" spans="1:10">
      <c r="A71" s="641">
        <v>65</v>
      </c>
      <c r="B71" s="61" t="s">
        <v>177</v>
      </c>
      <c r="C71" s="60">
        <f>'5-流动负债汇总'!C9</f>
        <v>0</v>
      </c>
      <c r="D71" s="60">
        <f>'5-流动负债汇总'!D9</f>
        <v>0</v>
      </c>
      <c r="E71" s="60">
        <f>'5-流动负债汇总'!E9</f>
        <v>0</v>
      </c>
      <c r="F71" s="60">
        <f>'5-流动负债汇总'!F9</f>
        <v>0</v>
      </c>
      <c r="G71" s="30" t="str">
        <f t="shared" ref="G71:G92" si="5">IF(D71=0,"",F71/ABS(D71)*100)</f>
        <v/>
      </c>
      <c r="H71" s="644" t="str">
        <f>IF(ABS(D71-资产负债表!F9)&lt;0.01,"True","Wrong")</f>
        <v>True</v>
      </c>
      <c r="I71" s="344">
        <f>资产负债表!F9</f>
        <v>0</v>
      </c>
      <c r="J71" s="3">
        <f>D71-资产负债表!F9</f>
        <v>0</v>
      </c>
    </row>
    <row r="72" ht="16.5" customHeight="1" spans="1:10">
      <c r="A72" s="645">
        <v>66</v>
      </c>
      <c r="B72" s="59" t="s">
        <v>460</v>
      </c>
      <c r="C72" s="60">
        <f>'5-流动负债汇总'!C10</f>
        <v>0</v>
      </c>
      <c r="D72" s="60">
        <f>'5-流动负债汇总'!D10</f>
        <v>0</v>
      </c>
      <c r="E72" s="60">
        <f>'5-流动负债汇总'!E10</f>
        <v>0</v>
      </c>
      <c r="F72" s="60">
        <f>'5-流动负债汇总'!F10</f>
        <v>0</v>
      </c>
      <c r="G72" s="30" t="str">
        <f t="shared" si="5"/>
        <v/>
      </c>
      <c r="H72" s="644" t="str">
        <f>IF(ABS(D72-资产负债表!F10)&lt;0.01,"True","Wrong")</f>
        <v>True</v>
      </c>
      <c r="I72" s="344">
        <f>资产负债表!F10</f>
        <v>0</v>
      </c>
      <c r="J72" s="3">
        <f>D72-资产负债表!F10</f>
        <v>0</v>
      </c>
    </row>
    <row r="73" ht="16.5" customHeight="1" spans="1:10">
      <c r="A73" s="641">
        <v>67</v>
      </c>
      <c r="B73" s="59" t="s">
        <v>461</v>
      </c>
      <c r="C73" s="60">
        <f>'5-流动负债汇总'!C11</f>
        <v>0</v>
      </c>
      <c r="D73" s="60">
        <f>'5-流动负债汇总'!D11</f>
        <v>0</v>
      </c>
      <c r="E73" s="60">
        <f>'5-流动负债汇总'!E11</f>
        <v>0</v>
      </c>
      <c r="F73" s="60">
        <f>'5-流动负债汇总'!F11</f>
        <v>0</v>
      </c>
      <c r="G73" s="30" t="str">
        <f t="shared" si="5"/>
        <v/>
      </c>
      <c r="H73" s="644" t="str">
        <f>IF(ABS(D73-资产负债表!F11)&lt;0.01,"True","Wrong")</f>
        <v>True</v>
      </c>
      <c r="I73" s="344">
        <f>资产负债表!F11</f>
        <v>0</v>
      </c>
      <c r="J73" s="3">
        <f>D73-资产负债表!F11</f>
        <v>0</v>
      </c>
    </row>
    <row r="74" ht="16.5" customHeight="1" spans="1:10">
      <c r="A74" s="641">
        <v>68</v>
      </c>
      <c r="B74" s="61" t="s">
        <v>56</v>
      </c>
      <c r="C74" s="60">
        <f>'5-流动负债汇总'!C12</f>
        <v>0</v>
      </c>
      <c r="D74" s="60">
        <f>'5-流动负债汇总'!D12</f>
        <v>0</v>
      </c>
      <c r="E74" s="60">
        <f>'5-流动负债汇总'!E12</f>
        <v>0</v>
      </c>
      <c r="F74" s="60">
        <f>'5-流动负债汇总'!F12</f>
        <v>0</v>
      </c>
      <c r="G74" s="30" t="str">
        <f t="shared" si="5"/>
        <v/>
      </c>
      <c r="H74" s="644" t="str">
        <f>IF(ABS(D74-资产负债表!F12)&lt;0.01,"True","Wrong")</f>
        <v>True</v>
      </c>
      <c r="I74" s="344">
        <f>资产负债表!F12</f>
        <v>0</v>
      </c>
      <c r="J74" s="3">
        <f>D74-资产负债表!F12</f>
        <v>0</v>
      </c>
    </row>
    <row r="75" ht="16.5" customHeight="1" spans="1:10">
      <c r="A75" s="641">
        <v>69</v>
      </c>
      <c r="B75" s="61" t="s">
        <v>178</v>
      </c>
      <c r="C75" s="60">
        <f>'5-流动负债汇总'!C13</f>
        <v>0</v>
      </c>
      <c r="D75" s="60">
        <f>'5-流动负债汇总'!D13</f>
        <v>0</v>
      </c>
      <c r="E75" s="60">
        <f>'5-流动负债汇总'!E13</f>
        <v>0</v>
      </c>
      <c r="F75" s="60">
        <f>'5-流动负债汇总'!F13</f>
        <v>0</v>
      </c>
      <c r="G75" s="30" t="str">
        <f t="shared" si="5"/>
        <v/>
      </c>
      <c r="H75" s="644" t="str">
        <f>IF(ABS(D75-资产负债表!F13)&lt;0.01,"True","Wrong")</f>
        <v>True</v>
      </c>
      <c r="I75" s="344">
        <f>资产负债表!F13</f>
        <v>0</v>
      </c>
      <c r="J75" s="3">
        <f>D75-资产负债表!F13</f>
        <v>0</v>
      </c>
    </row>
    <row r="76" ht="16.5" customHeight="1" spans="1:10">
      <c r="A76" s="645">
        <v>70</v>
      </c>
      <c r="B76" s="59" t="s">
        <v>462</v>
      </c>
      <c r="C76" s="60">
        <f>'5-流动负债汇总'!C14</f>
        <v>0</v>
      </c>
      <c r="D76" s="60">
        <f>'5-流动负债汇总'!D14</f>
        <v>0</v>
      </c>
      <c r="E76" s="60">
        <f>'5-流动负债汇总'!E14</f>
        <v>0</v>
      </c>
      <c r="F76" s="60">
        <f>'5-流动负债汇总'!F14</f>
        <v>0</v>
      </c>
      <c r="G76" s="30" t="str">
        <f t="shared" si="5"/>
        <v/>
      </c>
      <c r="H76" s="644" t="str">
        <f>IF(ABS(D76-资产负债表!F14)&lt;0.01,"True","Wrong")</f>
        <v>True</v>
      </c>
      <c r="I76" s="344">
        <f>资产负债表!F14</f>
        <v>0</v>
      </c>
      <c r="J76" s="3">
        <f>D76-资产负债表!F14</f>
        <v>0</v>
      </c>
    </row>
    <row r="77" ht="16.5" customHeight="1" spans="1:10">
      <c r="A77" s="641">
        <v>71</v>
      </c>
      <c r="B77" s="59" t="s">
        <v>463</v>
      </c>
      <c r="C77" s="60">
        <f>'5-流动负债汇总'!C15</f>
        <v>0</v>
      </c>
      <c r="D77" s="60">
        <f>'5-流动负债汇总'!D15</f>
        <v>0</v>
      </c>
      <c r="E77" s="60">
        <f>'5-流动负债汇总'!E15</f>
        <v>0</v>
      </c>
      <c r="F77" s="60">
        <f>'5-流动负债汇总'!F15</f>
        <v>0</v>
      </c>
      <c r="G77" s="30" t="str">
        <f t="shared" si="5"/>
        <v/>
      </c>
      <c r="H77" s="644" t="str">
        <f>IF(ABS(D77-资产负债表!F15)&lt;0.01,"True","Wrong")</f>
        <v>True</v>
      </c>
      <c r="I77" s="344">
        <f>资产负债表!F15</f>
        <v>0</v>
      </c>
      <c r="J77" s="3">
        <f>D77-资产负债表!F15</f>
        <v>0</v>
      </c>
    </row>
    <row r="78" ht="16.5" customHeight="1" spans="1:10">
      <c r="A78" s="641">
        <v>72</v>
      </c>
      <c r="B78" s="59" t="s">
        <v>464</v>
      </c>
      <c r="C78" s="60">
        <f>'5-流动负债汇总'!C16</f>
        <v>0</v>
      </c>
      <c r="D78" s="60">
        <f>'5-流动负债汇总'!D16</f>
        <v>0</v>
      </c>
      <c r="E78" s="60">
        <f>'5-流动负债汇总'!E16</f>
        <v>0</v>
      </c>
      <c r="F78" s="60">
        <f>'5-流动负债汇总'!F16</f>
        <v>0</v>
      </c>
      <c r="G78" s="30" t="str">
        <f t="shared" si="5"/>
        <v/>
      </c>
      <c r="H78" s="644" t="str">
        <f>IF(ABS(D78-资产负债表!F16)&lt;0.01,"True","Wrong")</f>
        <v>True</v>
      </c>
      <c r="I78" s="344">
        <f>资产负债表!F16</f>
        <v>0</v>
      </c>
      <c r="J78" s="3">
        <f>D78-资产负债表!F16</f>
        <v>0</v>
      </c>
    </row>
    <row r="79" ht="16.5" customHeight="1" spans="1:10">
      <c r="A79" s="641">
        <v>73</v>
      </c>
      <c r="B79" s="61" t="s">
        <v>180</v>
      </c>
      <c r="C79" s="60">
        <f>'5-流动负债汇总'!C17</f>
        <v>0</v>
      </c>
      <c r="D79" s="60">
        <f>'5-流动负债汇总'!D17</f>
        <v>0</v>
      </c>
      <c r="E79" s="60">
        <f>'5-流动负债汇总'!E17</f>
        <v>0</v>
      </c>
      <c r="F79" s="60">
        <f>'5-流动负债汇总'!F17</f>
        <v>0</v>
      </c>
      <c r="G79" s="30" t="str">
        <f t="shared" si="5"/>
        <v/>
      </c>
      <c r="H79" s="644" t="str">
        <f>IF(ABS(D79-资产负债表!F17)&lt;0.01,"True","Wrong")</f>
        <v>True</v>
      </c>
      <c r="I79" s="344">
        <f>资产负债表!F17</f>
        <v>0</v>
      </c>
      <c r="J79" s="3">
        <f>D79-资产负债表!F17</f>
        <v>0</v>
      </c>
    </row>
    <row r="80" ht="16.5" customHeight="1" spans="1:10">
      <c r="A80" s="645">
        <v>74</v>
      </c>
      <c r="B80" s="59" t="s">
        <v>465</v>
      </c>
      <c r="C80" s="60">
        <f>'5-流动负债汇总'!C18</f>
        <v>0</v>
      </c>
      <c r="D80" s="60">
        <f>'5-流动负债汇总'!D18</f>
        <v>0</v>
      </c>
      <c r="E80" s="60">
        <f>'5-流动负债汇总'!E18</f>
        <v>0</v>
      </c>
      <c r="F80" s="60">
        <f>'5-流动负债汇总'!F18</f>
        <v>0</v>
      </c>
      <c r="G80" s="30" t="str">
        <f t="shared" si="5"/>
        <v/>
      </c>
      <c r="H80" s="644" t="str">
        <f>IF(ABS(D80-资产负债表!F18)&lt;0.01,"True","Wrong")</f>
        <v>True</v>
      </c>
      <c r="I80" s="344">
        <f>资产负债表!F18</f>
        <v>0</v>
      </c>
      <c r="J80" s="3">
        <f>D80-资产负债表!F18</f>
        <v>0</v>
      </c>
    </row>
    <row r="81" ht="16.5" customHeight="1" spans="1:10">
      <c r="A81" s="641">
        <v>75</v>
      </c>
      <c r="B81" s="59" t="s">
        <v>466</v>
      </c>
      <c r="C81" s="60">
        <f>'5-流动负债汇总'!C19</f>
        <v>0</v>
      </c>
      <c r="D81" s="60">
        <f>'5-流动负债汇总'!D19</f>
        <v>0</v>
      </c>
      <c r="E81" s="60">
        <f>'5-流动负债汇总'!E19</f>
        <v>0</v>
      </c>
      <c r="F81" s="60">
        <f>'5-流动负债汇总'!F19</f>
        <v>0</v>
      </c>
      <c r="G81" s="30" t="str">
        <f t="shared" si="5"/>
        <v/>
      </c>
      <c r="H81" s="644" t="str">
        <f>IF(ABS(D81-资产负债表!F19)&lt;0.01,"True","Wrong")</f>
        <v>True</v>
      </c>
      <c r="I81" s="344">
        <f>资产负债表!F19</f>
        <v>0</v>
      </c>
      <c r="J81" s="3">
        <f>D81-资产负债表!F19</f>
        <v>0</v>
      </c>
    </row>
    <row r="82" s="635" customFormat="1" ht="16.5" customHeight="1" spans="1:10">
      <c r="A82" s="641">
        <v>76</v>
      </c>
      <c r="B82" s="646" t="s">
        <v>467</v>
      </c>
      <c r="C82" s="643">
        <f>'6-非流动负债汇总'!C28</f>
        <v>0</v>
      </c>
      <c r="D82" s="643">
        <f>'6-非流动负债汇总'!D28</f>
        <v>0</v>
      </c>
      <c r="E82" s="643">
        <f>'6-非流动负债汇总'!E28</f>
        <v>0</v>
      </c>
      <c r="F82" s="41">
        <f t="shared" ref="F82:F92" si="6">E82-D82</f>
        <v>0</v>
      </c>
      <c r="G82" s="30" t="str">
        <f t="shared" si="5"/>
        <v/>
      </c>
      <c r="H82" s="644" t="str">
        <f>IF(ABS(D82-资产负债表!F30)&lt;0.01,"True","Wrong")</f>
        <v>True</v>
      </c>
      <c r="I82" s="344">
        <f>资产负债表!F30</f>
        <v>0</v>
      </c>
      <c r="J82" s="635">
        <f>D82-资产负债表!F30</f>
        <v>0</v>
      </c>
    </row>
    <row r="83" ht="16.5" customHeight="1" spans="1:10">
      <c r="A83" s="641">
        <v>77</v>
      </c>
      <c r="B83" s="40" t="s">
        <v>468</v>
      </c>
      <c r="C83" s="60">
        <f>'6-非流动负债汇总'!C7</f>
        <v>0</v>
      </c>
      <c r="D83" s="60">
        <f>'6-非流动负债汇总'!D7</f>
        <v>0</v>
      </c>
      <c r="E83" s="60">
        <f>'6-非流动负债汇总'!E7</f>
        <v>0</v>
      </c>
      <c r="F83" s="41">
        <f t="shared" si="6"/>
        <v>0</v>
      </c>
      <c r="G83" s="30" t="str">
        <f t="shared" si="5"/>
        <v/>
      </c>
      <c r="H83" s="644" t="str">
        <f>IF(ABS(D83-资产负债表!F22)&lt;0.01,"True","Wrong")</f>
        <v>True</v>
      </c>
      <c r="I83" s="344">
        <f>资产负债表!F22</f>
        <v>0</v>
      </c>
      <c r="J83" s="3">
        <f>D83-资产负债表!F22</f>
        <v>0</v>
      </c>
    </row>
    <row r="84" ht="16.5" customHeight="1" spans="1:10">
      <c r="A84" s="645">
        <v>78</v>
      </c>
      <c r="B84" s="40" t="s">
        <v>469</v>
      </c>
      <c r="C84" s="60">
        <f>'6-非流动负债汇总'!C8</f>
        <v>0</v>
      </c>
      <c r="D84" s="60">
        <f>'6-非流动负债汇总'!D8</f>
        <v>0</v>
      </c>
      <c r="E84" s="60">
        <f>'6-非流动负债汇总'!E8</f>
        <v>0</v>
      </c>
      <c r="F84" s="41">
        <f t="shared" si="6"/>
        <v>0</v>
      </c>
      <c r="G84" s="30" t="str">
        <f t="shared" si="5"/>
        <v/>
      </c>
      <c r="H84" s="644" t="str">
        <f>IF(ABS(D84-资产负债表!F23)&lt;0.01,"True","Wrong")</f>
        <v>True</v>
      </c>
      <c r="I84" s="344">
        <f>资产负债表!F23</f>
        <v>0</v>
      </c>
      <c r="J84" s="3">
        <f>D84-资产负债表!F23</f>
        <v>0</v>
      </c>
    </row>
    <row r="85" ht="16.5" customHeight="1" spans="1:10">
      <c r="A85" s="641">
        <v>79</v>
      </c>
      <c r="B85" s="42" t="s">
        <v>182</v>
      </c>
      <c r="C85" s="60">
        <f>'6-非流动负债汇总'!C9</f>
        <v>0</v>
      </c>
      <c r="D85" s="60">
        <f>'6-非流动负债汇总'!D9</f>
        <v>0</v>
      </c>
      <c r="E85" s="60">
        <f>'6-非流动负债汇总'!E9</f>
        <v>0</v>
      </c>
      <c r="F85" s="41">
        <f t="shared" si="6"/>
        <v>0</v>
      </c>
      <c r="G85" s="30" t="str">
        <f t="shared" si="5"/>
        <v/>
      </c>
      <c r="H85" s="644" t="str">
        <f>IF(ABS(D85-资产负债表!F24)&lt;0.01,"True","Wrong")</f>
        <v>True</v>
      </c>
      <c r="I85" s="344">
        <f>资产负债表!F24</f>
        <v>0</v>
      </c>
      <c r="J85" s="3">
        <f>D85-资产负债表!F24</f>
        <v>0</v>
      </c>
    </row>
    <row r="86" ht="16.5" customHeight="1" spans="1:10">
      <c r="A86" s="641">
        <v>80</v>
      </c>
      <c r="B86" s="42" t="s">
        <v>81</v>
      </c>
      <c r="C86" s="60">
        <f>'6-非流动负债汇总'!C10</f>
        <v>0</v>
      </c>
      <c r="D86" s="60">
        <f>'6-非流动负债汇总'!D10</f>
        <v>0</v>
      </c>
      <c r="E86" s="60">
        <f>'6-非流动负债汇总'!E10</f>
        <v>0</v>
      </c>
      <c r="F86" s="41">
        <f t="shared" si="6"/>
        <v>0</v>
      </c>
      <c r="G86" s="30" t="str">
        <f t="shared" si="5"/>
        <v/>
      </c>
      <c r="H86" s="644" t="str">
        <f>IF(ABS(D86-资产负债表!F25)&lt;0.01,"True","Wrong")</f>
        <v>True</v>
      </c>
      <c r="I86" s="344">
        <f>资产负债表!F25</f>
        <v>0</v>
      </c>
      <c r="J86" s="3">
        <f>D86-资产负债表!F25</f>
        <v>0</v>
      </c>
    </row>
    <row r="87" ht="16.5" customHeight="1" spans="1:10">
      <c r="A87" s="641">
        <v>81</v>
      </c>
      <c r="B87" s="40" t="s">
        <v>470</v>
      </c>
      <c r="C87" s="60">
        <f>'6-非流动负债汇总'!C11</f>
        <v>0</v>
      </c>
      <c r="D87" s="60">
        <f>'6-非流动负债汇总'!D11</f>
        <v>0</v>
      </c>
      <c r="E87" s="60">
        <f>'6-非流动负债汇总'!E11</f>
        <v>0</v>
      </c>
      <c r="F87" s="41">
        <f t="shared" si="6"/>
        <v>0</v>
      </c>
      <c r="G87" s="30" t="str">
        <f t="shared" si="5"/>
        <v/>
      </c>
      <c r="H87" s="644" t="str">
        <f>IF(ABS(D87-资产负债表!F26)&lt;0.01,"True","Wrong")</f>
        <v>True</v>
      </c>
      <c r="I87" s="344">
        <f>资产负债表!F26</f>
        <v>0</v>
      </c>
      <c r="J87" s="3">
        <f>D87-资产负债表!F26</f>
        <v>0</v>
      </c>
    </row>
    <row r="88" ht="16.5" customHeight="1" spans="1:10">
      <c r="A88" s="645">
        <v>82</v>
      </c>
      <c r="B88" s="42" t="s">
        <v>183</v>
      </c>
      <c r="C88" s="60">
        <f>'6-非流动负债汇总'!C12</f>
        <v>0</v>
      </c>
      <c r="D88" s="60">
        <f>'6-非流动负债汇总'!D12</f>
        <v>0</v>
      </c>
      <c r="E88" s="60">
        <f>'6-非流动负债汇总'!E12</f>
        <v>0</v>
      </c>
      <c r="F88" s="41">
        <f t="shared" si="6"/>
        <v>0</v>
      </c>
      <c r="G88" s="30" t="str">
        <f t="shared" si="5"/>
        <v/>
      </c>
      <c r="H88" s="644" t="str">
        <f>IF(ABS(D88-资产负债表!F27)&lt;0.01,"True","Wrong")</f>
        <v>True</v>
      </c>
      <c r="I88" s="344">
        <f>资产负债表!F27</f>
        <v>0</v>
      </c>
      <c r="J88" s="3">
        <f>D88-资产负债表!F27</f>
        <v>0</v>
      </c>
    </row>
    <row r="89" ht="16.5" customHeight="1" spans="1:10">
      <c r="A89" s="641">
        <v>83</v>
      </c>
      <c r="B89" s="40" t="s">
        <v>471</v>
      </c>
      <c r="C89" s="60">
        <f>'6-非流动负债汇总'!C13</f>
        <v>0</v>
      </c>
      <c r="D89" s="60">
        <f>'6-非流动负债汇总'!D13</f>
        <v>0</v>
      </c>
      <c r="E89" s="60">
        <f>'6-非流动负债汇总'!E13</f>
        <v>0</v>
      </c>
      <c r="F89" s="41">
        <f t="shared" si="6"/>
        <v>0</v>
      </c>
      <c r="G89" s="30" t="str">
        <f t="shared" si="5"/>
        <v/>
      </c>
      <c r="H89" s="644" t="str">
        <f>IF(ABS(D89-资产负债表!F28)&lt;0.01,"True","Wrong")</f>
        <v>True</v>
      </c>
      <c r="I89" s="344">
        <f>资产负债表!F28</f>
        <v>0</v>
      </c>
      <c r="J89" s="3">
        <f>D89-资产负债表!F28</f>
        <v>0</v>
      </c>
    </row>
    <row r="90" ht="16.5" customHeight="1" spans="1:10">
      <c r="A90" s="641">
        <v>84</v>
      </c>
      <c r="B90" s="40" t="s">
        <v>472</v>
      </c>
      <c r="C90" s="60">
        <f>'6-非流动负债汇总'!C14</f>
        <v>0</v>
      </c>
      <c r="D90" s="60">
        <f>'6-非流动负债汇总'!D14</f>
        <v>0</v>
      </c>
      <c r="E90" s="60">
        <f>'6-非流动负债汇总'!E14</f>
        <v>0</v>
      </c>
      <c r="F90" s="41">
        <f t="shared" si="6"/>
        <v>0</v>
      </c>
      <c r="G90" s="30" t="str">
        <f t="shared" si="5"/>
        <v/>
      </c>
      <c r="H90" s="644" t="str">
        <f>IF(ABS(D90-资产负债表!F29)&lt;0.01,"True","Wrong")</f>
        <v>True</v>
      </c>
      <c r="I90" s="344">
        <f>资产负债表!F29</f>
        <v>0</v>
      </c>
      <c r="J90" s="3">
        <f>D90-资产负债表!F29</f>
        <v>0</v>
      </c>
    </row>
    <row r="91" s="635" customFormat="1" ht="16.5" customHeight="1" spans="1:10">
      <c r="A91" s="641">
        <v>85</v>
      </c>
      <c r="B91" s="646" t="s">
        <v>473</v>
      </c>
      <c r="C91" s="643">
        <f>C68+C82</f>
        <v>0</v>
      </c>
      <c r="D91" s="643">
        <f>D68+D82</f>
        <v>0</v>
      </c>
      <c r="E91" s="643">
        <f>E68+E82</f>
        <v>0</v>
      </c>
      <c r="F91" s="41">
        <f t="shared" si="6"/>
        <v>0</v>
      </c>
      <c r="G91" s="30" t="str">
        <f t="shared" si="5"/>
        <v/>
      </c>
      <c r="H91" s="644" t="str">
        <f>IF(ABS(D91-资产负债表!F31)&lt;0.01,"True","Wrong")</f>
        <v>True</v>
      </c>
      <c r="I91" s="344">
        <f>资产负债表!F31</f>
        <v>0</v>
      </c>
      <c r="J91" s="635">
        <f>D91-资产负债表!F31</f>
        <v>0</v>
      </c>
    </row>
    <row r="92" s="635" customFormat="1" ht="16.5" customHeight="1" spans="1:10">
      <c r="A92" s="645">
        <v>86</v>
      </c>
      <c r="B92" s="646" t="s">
        <v>474</v>
      </c>
      <c r="C92" s="643" t="e">
        <f>C67-C91</f>
        <v>#REF!</v>
      </c>
      <c r="D92" s="643" t="e">
        <f>D67-D91</f>
        <v>#REF!</v>
      </c>
      <c r="E92" s="643" t="e">
        <f>E67-E91</f>
        <v>#REF!</v>
      </c>
      <c r="F92" s="41" t="e">
        <f t="shared" si="6"/>
        <v>#REF!</v>
      </c>
      <c r="G92" s="30" t="e">
        <f t="shared" si="5"/>
        <v>#REF!</v>
      </c>
      <c r="H92" s="644" t="e">
        <f>IF(ABS(D92-资产负债表!F40)&lt;0.01,"True","Wrong")</f>
        <v>#REF!</v>
      </c>
      <c r="I92" s="344">
        <f>资产负债表!F40</f>
        <v>0</v>
      </c>
      <c r="J92" s="635" t="e">
        <f>D92-资产负债表!F40</f>
        <v>#REF!</v>
      </c>
    </row>
    <row r="93" s="636" customFormat="1" ht="13.2" spans="1:10">
      <c r="A93" s="648"/>
      <c r="B93" s="649"/>
      <c r="C93" s="649"/>
      <c r="D93" s="37"/>
      <c r="E93" s="37"/>
      <c r="F93" s="108"/>
      <c r="G93" s="108" t="s">
        <v>475</v>
      </c>
      <c r="H93" s="650"/>
      <c r="I93" s="650"/>
    </row>
    <row r="94" customHeight="1" spans="1:10">
      <c r="H94" s="651" t="s">
        <v>476</v>
      </c>
      <c r="I94" s="651"/>
    </row>
  </sheetData>
  <sheetProtection formatCells="0" formatColumns="0" formatRows="0" insertRows="0" insertHyperlinks="0" deleteColumns="0" deleteRows="0" sort="0" autoFilter="0" pivotTables="0"/>
  <mergeCells count="2">
    <mergeCell ref="A2:G2"/>
    <mergeCell ref="A3:G3"/>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scale="87" fitToHeight="0" orientation="landscape"/>
  <headerFooter scaleWithDoc="0">
    <oddFooter>&amp;C&amp;"宋体,常规"&amp;10第&amp;"Arial Narrow,常规"&amp;P&amp;"宋体,常规"页，共&amp;"Arial Narrow,常规"&amp;N&amp;"宋体,常规"页</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流动汇总">
    <pageSetUpPr fitToPage="1"/>
  </sheetPr>
  <dimension ref="A1:H33"/>
  <sheetViews>
    <sheetView showGridLines="0" zoomScaleSheetLayoutView="80" topLeftCell="A16" workbookViewId="0">
      <selection activeCell="H6" sqref="H6"/>
    </sheetView>
  </sheetViews>
  <sheetFormatPr defaultColWidth="9" defaultRowHeight="15.75" customHeight="1" outlineLevelCol="7"/>
  <cols>
    <col min="1" max="1" width="7.5" style="3" customWidth="1"/>
    <col min="2" max="2" width="24.1666666666667" style="3" customWidth="1"/>
    <col min="3" max="3" width="24.1666666666667" style="3" hidden="1" customWidth="1" outlineLevel="1"/>
    <col min="4" max="4" width="18.6666666666667" style="3" customWidth="1" collapsed="1"/>
    <col min="5" max="7" width="18.6666666666667" style="3" customWidth="1"/>
    <col min="8" max="16384" width="9" style="3"/>
  </cols>
  <sheetData>
    <row r="1" customHeight="1" spans="1:7">
      <c r="A1" s="4" t="s">
        <v>398</v>
      </c>
    </row>
    <row r="2" s="1" customFormat="1" ht="30" customHeight="1" spans="1:7">
      <c r="A2" s="5" t="s">
        <v>477</v>
      </c>
      <c r="B2" s="5"/>
      <c r="C2" s="5"/>
      <c r="D2" s="5"/>
      <c r="E2" s="5"/>
      <c r="F2" s="5"/>
      <c r="G2" s="5"/>
    </row>
    <row r="3" customHeight="1" spans="1:7">
      <c r="A3" s="2" t="str">
        <f>"评估基准日："&amp;TEXT(基本信息输入表!M7,"yyyy年mm月dd日")</f>
        <v>评估基准日：2025年11月30日</v>
      </c>
      <c r="B3" s="2"/>
      <c r="C3" s="2"/>
      <c r="D3" s="2"/>
      <c r="E3" s="2"/>
      <c r="F3" s="2"/>
      <c r="G3" s="2"/>
    </row>
    <row r="4" ht="14.25" customHeight="1" spans="1:7">
      <c r="E4" s="2"/>
      <c r="F4" s="2"/>
      <c r="G4" s="25" t="s">
        <v>478</v>
      </c>
    </row>
    <row r="5" customHeight="1" spans="1:7">
      <c r="A5" s="7" t="str">
        <f>基本信息输入表!K6&amp;"："&amp;基本信息输入表!M6</f>
        <v>产权持有人：湖北省徽工生物技本研究有限公司</v>
      </c>
      <c r="B5" s="7"/>
      <c r="C5" s="7"/>
      <c r="D5" s="7"/>
      <c r="G5" s="626" t="str">
        <f>"金额单位："&amp;基本信息输入表!M10&amp;"元"</f>
        <v>金额单位：人民币元</v>
      </c>
    </row>
    <row r="6" s="2" customFormat="1" customHeight="1" spans="1:7">
      <c r="A6" s="627" t="s">
        <v>479</v>
      </c>
      <c r="B6" s="627" t="s">
        <v>402</v>
      </c>
      <c r="C6" s="628" t="s">
        <v>403</v>
      </c>
      <c r="D6" s="629" t="s">
        <v>480</v>
      </c>
      <c r="E6" s="627" t="s">
        <v>481</v>
      </c>
      <c r="F6" s="627" t="s">
        <v>482</v>
      </c>
      <c r="G6" s="627" t="s">
        <v>483</v>
      </c>
    </row>
    <row r="7" customHeight="1" spans="1:7">
      <c r="A7" s="58" t="s">
        <v>484</v>
      </c>
      <c r="B7" s="189" t="s">
        <v>411</v>
      </c>
      <c r="C7" s="570">
        <f>'表3-1货币汇总表'!C27</f>
        <v>0</v>
      </c>
      <c r="D7" s="570">
        <f>'表3-1货币汇总表'!D27</f>
        <v>0</v>
      </c>
      <c r="E7" s="570">
        <f>'表3-1货币汇总表'!E27</f>
        <v>0</v>
      </c>
      <c r="F7" s="41">
        <f>E7-D7</f>
        <v>0</v>
      </c>
      <c r="G7" s="30" t="str">
        <f>IF(D7=0,"",F7/D7*100)</f>
        <v/>
      </c>
    </row>
    <row r="8" customHeight="1" spans="1:7">
      <c r="A8" s="58" t="s">
        <v>485</v>
      </c>
      <c r="B8" s="189" t="s">
        <v>412</v>
      </c>
      <c r="C8" s="570">
        <f>'3-2交易性金融资产汇总'!C27</f>
        <v>0</v>
      </c>
      <c r="D8" s="570">
        <f>'3-2交易性金融资产汇总'!D27</f>
        <v>0</v>
      </c>
      <c r="E8" s="570">
        <f>'3-2交易性金融资产汇总'!E27</f>
        <v>0</v>
      </c>
      <c r="F8" s="41">
        <f t="shared" ref="F8:F27" si="0">E8-D8</f>
        <v>0</v>
      </c>
      <c r="G8" s="30" t="str">
        <f t="shared" ref="G8:G27" si="1">IF(D8=0,"",F8/D8*100)</f>
        <v/>
      </c>
    </row>
    <row r="9" customHeight="1" spans="1:7">
      <c r="A9" s="58" t="s">
        <v>486</v>
      </c>
      <c r="B9" s="630" t="s">
        <v>60</v>
      </c>
      <c r="C9" s="570">
        <f>'3-3衍生金融资产'!F27</f>
        <v>0</v>
      </c>
      <c r="D9" s="570">
        <f>'3-3衍生金融资产'!G27</f>
        <v>0</v>
      </c>
      <c r="E9" s="570">
        <f>'3-3衍生金融资产'!H27</f>
        <v>0</v>
      </c>
      <c r="F9" s="41">
        <f t="shared" si="0"/>
        <v>0</v>
      </c>
      <c r="G9" s="30" t="str">
        <f t="shared" si="1"/>
        <v/>
      </c>
    </row>
    <row r="10" customHeight="1" spans="1:7">
      <c r="A10" s="58" t="s">
        <v>487</v>
      </c>
      <c r="B10" s="189" t="s">
        <v>413</v>
      </c>
      <c r="C10" s="571">
        <f>'3-4应收票据'!F25</f>
        <v>0</v>
      </c>
      <c r="D10" s="571">
        <f>'3-4应收票据'!G25</f>
        <v>0</v>
      </c>
      <c r="E10" s="571">
        <f>'3-4应收票据'!H25</f>
        <v>0</v>
      </c>
      <c r="F10" s="41">
        <f t="shared" si="0"/>
        <v>0</v>
      </c>
      <c r="G10" s="30" t="str">
        <f t="shared" si="1"/>
        <v/>
      </c>
    </row>
    <row r="11" customHeight="1" spans="1:7">
      <c r="A11" s="58" t="s">
        <v>488</v>
      </c>
      <c r="B11" s="189" t="s">
        <v>414</v>
      </c>
      <c r="C11" s="570">
        <f>'3-5应收账款'!O20</f>
        <v>0</v>
      </c>
      <c r="D11" s="570">
        <f>'3-5应收账款'!Q20</f>
        <v>0</v>
      </c>
      <c r="E11" s="571">
        <f>'3-5应收账款'!S23</f>
        <v>0</v>
      </c>
      <c r="F11" s="41">
        <f t="shared" si="0"/>
        <v>0</v>
      </c>
      <c r="G11" s="30" t="str">
        <f t="shared" si="1"/>
        <v/>
      </c>
    </row>
    <row r="12" customHeight="1" spans="1:7">
      <c r="A12" s="58"/>
      <c r="B12" s="189" t="s">
        <v>415</v>
      </c>
      <c r="C12" s="570">
        <f>'3-5应收账款'!O21</f>
        <v>0</v>
      </c>
      <c r="D12" s="570">
        <f>'3-5应收账款'!Q21</f>
        <v>0</v>
      </c>
      <c r="E12" s="571"/>
      <c r="F12" s="41">
        <f t="shared" si="0"/>
        <v>0</v>
      </c>
      <c r="G12" s="30" t="str">
        <f t="shared" si="1"/>
        <v/>
      </c>
    </row>
    <row r="13" customHeight="1" spans="1:7">
      <c r="A13" s="58"/>
      <c r="B13" s="189" t="s">
        <v>416</v>
      </c>
      <c r="C13" s="571">
        <f>C11-C12</f>
        <v>0</v>
      </c>
      <c r="D13" s="571">
        <f>D11-D12</f>
        <v>0</v>
      </c>
      <c r="E13" s="571">
        <f>E11-E12</f>
        <v>0</v>
      </c>
      <c r="F13" s="41">
        <f t="shared" si="0"/>
        <v>0</v>
      </c>
      <c r="G13" s="30" t="str">
        <f t="shared" si="1"/>
        <v/>
      </c>
    </row>
    <row r="14" customHeight="1" spans="1:7">
      <c r="A14" s="58" t="s">
        <v>489</v>
      </c>
      <c r="B14" s="630" t="s">
        <v>65</v>
      </c>
      <c r="C14" s="571">
        <f>'3-6应收款项融资'!F25</f>
        <v>0</v>
      </c>
      <c r="D14" s="571">
        <f>'3-6应收款项融资'!G25</f>
        <v>0</v>
      </c>
      <c r="E14" s="571">
        <f>'3-6应收款项融资'!H25</f>
        <v>0</v>
      </c>
      <c r="F14" s="41">
        <f t="shared" si="0"/>
        <v>0</v>
      </c>
      <c r="G14" s="30" t="str">
        <f t="shared" si="1"/>
        <v/>
      </c>
    </row>
    <row r="15" customHeight="1" spans="1:7">
      <c r="A15" s="58" t="s">
        <v>490</v>
      </c>
      <c r="B15" s="189" t="s">
        <v>66</v>
      </c>
      <c r="C15" s="571">
        <f>'3-7预付款项'!P26</f>
        <v>0</v>
      </c>
      <c r="D15" s="571">
        <f>'3-7预付款项'!Q26</f>
        <v>0</v>
      </c>
      <c r="E15" s="571">
        <f>'3-7预付款项'!S26</f>
        <v>0</v>
      </c>
      <c r="F15" s="41">
        <f t="shared" si="0"/>
        <v>0</v>
      </c>
      <c r="G15" s="30" t="str">
        <f t="shared" si="1"/>
        <v/>
      </c>
    </row>
    <row r="16" customHeight="1" spans="1:7">
      <c r="A16" s="58" t="s">
        <v>491</v>
      </c>
      <c r="B16" s="189" t="s">
        <v>417</v>
      </c>
      <c r="C16" s="571">
        <f>'3-8其他应收款'!O29</f>
        <v>0</v>
      </c>
      <c r="D16" s="571">
        <f>'3-8其他应收款'!Q29</f>
        <v>0</v>
      </c>
      <c r="E16" s="571">
        <f>'3-8其他应收款'!S32</f>
        <v>0</v>
      </c>
      <c r="F16" s="41">
        <f t="shared" si="0"/>
        <v>0</v>
      </c>
      <c r="G16" s="30" t="str">
        <f t="shared" si="1"/>
        <v/>
      </c>
    </row>
    <row r="17" customHeight="1" spans="1:8">
      <c r="A17" s="58"/>
      <c r="B17" s="189" t="s">
        <v>415</v>
      </c>
      <c r="C17" s="571">
        <f>'3-8其他应收款'!O30</f>
        <v>0</v>
      </c>
      <c r="D17" s="571">
        <f>'3-8其他应收款'!Q30</f>
        <v>0</v>
      </c>
      <c r="E17" s="571"/>
      <c r="F17" s="41">
        <f t="shared" si="0"/>
        <v>0</v>
      </c>
      <c r="G17" s="30" t="str">
        <f t="shared" si="1"/>
        <v/>
      </c>
    </row>
    <row r="18" customHeight="1" spans="1:8">
      <c r="A18" s="58"/>
      <c r="B18" s="189" t="s">
        <v>418</v>
      </c>
      <c r="C18" s="571">
        <f>C16-C17</f>
        <v>0</v>
      </c>
      <c r="D18" s="571">
        <f>D16-D17</f>
        <v>0</v>
      </c>
      <c r="E18" s="571">
        <f>E16-E17</f>
        <v>0</v>
      </c>
      <c r="F18" s="41">
        <f t="shared" si="0"/>
        <v>0</v>
      </c>
      <c r="G18" s="30" t="str">
        <f t="shared" si="1"/>
        <v/>
      </c>
    </row>
    <row r="19" customHeight="1" spans="1:8">
      <c r="A19" s="58" t="s">
        <v>492</v>
      </c>
      <c r="B19" s="189" t="s">
        <v>419</v>
      </c>
      <c r="C19" s="570">
        <f>'3-9存货汇总'!C25</f>
        <v>0</v>
      </c>
      <c r="D19" s="570">
        <f>'3-9存货汇总'!D25</f>
        <v>0</v>
      </c>
      <c r="E19" s="570">
        <f>'3-9存货汇总'!F25</f>
        <v>0</v>
      </c>
      <c r="F19" s="41">
        <f t="shared" si="0"/>
        <v>0</v>
      </c>
      <c r="G19" s="30" t="str">
        <f t="shared" si="1"/>
        <v/>
      </c>
    </row>
    <row r="20" customHeight="1" spans="1:8">
      <c r="A20" s="58"/>
      <c r="B20" s="189" t="s">
        <v>420</v>
      </c>
      <c r="C20" s="570">
        <f>'3-9存货汇总'!C26</f>
        <v>0</v>
      </c>
      <c r="D20" s="570">
        <f>'3-9存货汇总'!D26</f>
        <v>0</v>
      </c>
      <c r="E20" s="570"/>
      <c r="F20" s="41">
        <f t="shared" si="0"/>
        <v>0</v>
      </c>
      <c r="G20" s="30" t="str">
        <f t="shared" si="1"/>
        <v/>
      </c>
    </row>
    <row r="21" customHeight="1" spans="1:8">
      <c r="A21" s="58"/>
      <c r="B21" s="189" t="s">
        <v>421</v>
      </c>
      <c r="C21" s="570">
        <f>C19-C20</f>
        <v>0</v>
      </c>
      <c r="D21" s="570">
        <f>D19-D20</f>
        <v>0</v>
      </c>
      <c r="E21" s="570">
        <f>E19-E20</f>
        <v>0</v>
      </c>
      <c r="F21" s="41">
        <f t="shared" si="0"/>
        <v>0</v>
      </c>
      <c r="G21" s="30" t="str">
        <f t="shared" si="1"/>
        <v/>
      </c>
    </row>
    <row r="22" customHeight="1" spans="1:8">
      <c r="A22" s="58" t="s">
        <v>493</v>
      </c>
      <c r="B22" s="631" t="s">
        <v>86</v>
      </c>
      <c r="C22" s="570">
        <f>'3-10合同资产'!I24</f>
        <v>0</v>
      </c>
      <c r="D22" s="570">
        <f>'3-10合同资产'!J24</f>
        <v>0</v>
      </c>
      <c r="E22" s="570">
        <f>'3-10合同资产'!L27</f>
        <v>0</v>
      </c>
      <c r="F22" s="41">
        <f t="shared" si="0"/>
        <v>0</v>
      </c>
      <c r="G22" s="30" t="str">
        <f t="shared" si="1"/>
        <v/>
      </c>
    </row>
    <row r="23" customHeight="1" spans="1:8">
      <c r="A23" s="58"/>
      <c r="B23" s="632" t="s">
        <v>422</v>
      </c>
      <c r="C23" s="570">
        <f>'3-10合同资产'!I25</f>
        <v>0</v>
      </c>
      <c r="D23" s="570">
        <f>'3-10合同资产'!J25</f>
        <v>0</v>
      </c>
      <c r="E23" s="570"/>
      <c r="F23" s="41">
        <f t="shared" si="0"/>
        <v>0</v>
      </c>
      <c r="G23" s="30" t="str">
        <f t="shared" si="1"/>
        <v/>
      </c>
    </row>
    <row r="24" customHeight="1" spans="1:8">
      <c r="A24" s="58"/>
      <c r="B24" s="632" t="s">
        <v>423</v>
      </c>
      <c r="C24" s="570">
        <f>C22-C23</f>
        <v>0</v>
      </c>
      <c r="D24" s="570">
        <f t="shared" ref="D24:E24" si="2">D22-D23</f>
        <v>0</v>
      </c>
      <c r="E24" s="570">
        <f t="shared" si="2"/>
        <v>0</v>
      </c>
      <c r="F24" s="41">
        <f t="shared" si="0"/>
        <v>0</v>
      </c>
      <c r="G24" s="30" t="str">
        <f t="shared" si="1"/>
        <v/>
      </c>
    </row>
    <row r="25" customHeight="1" spans="1:8">
      <c r="A25" s="58" t="s">
        <v>494</v>
      </c>
      <c r="B25" s="633" t="s">
        <v>89</v>
      </c>
      <c r="C25" s="570">
        <f>'3-11持有待售资产'!I27</f>
        <v>0</v>
      </c>
      <c r="D25" s="570">
        <f>'3-11持有待售资产'!J27</f>
        <v>0</v>
      </c>
      <c r="E25" s="570">
        <f>'3-11持有待售资产'!K27</f>
        <v>0</v>
      </c>
      <c r="F25" s="41">
        <f t="shared" si="0"/>
        <v>0</v>
      </c>
      <c r="G25" s="30" t="str">
        <f t="shared" si="1"/>
        <v/>
      </c>
    </row>
    <row r="26" customHeight="1" spans="1:8">
      <c r="A26" s="58" t="s">
        <v>495</v>
      </c>
      <c r="B26" s="189" t="s">
        <v>424</v>
      </c>
      <c r="C26" s="570">
        <f>'3-12一年到期非流动资产'!E27</f>
        <v>0</v>
      </c>
      <c r="D26" s="570">
        <f>'3-12一年到期非流动资产'!F27</f>
        <v>0</v>
      </c>
      <c r="E26" s="570">
        <f>'3-12一年到期非流动资产'!G27</f>
        <v>0</v>
      </c>
      <c r="F26" s="41">
        <f t="shared" si="0"/>
        <v>0</v>
      </c>
      <c r="G26" s="30" t="str">
        <f t="shared" si="1"/>
        <v/>
      </c>
    </row>
    <row r="27" customHeight="1" spans="1:8">
      <c r="A27" s="58" t="s">
        <v>496</v>
      </c>
      <c r="B27" s="189" t="s">
        <v>425</v>
      </c>
      <c r="C27" s="570">
        <f>'3-13其他流动资产'!F27</f>
        <v>0</v>
      </c>
      <c r="D27" s="570">
        <f>'3-13其他流动资产'!G27</f>
        <v>0</v>
      </c>
      <c r="E27" s="570">
        <f>'3-13其他流动资产'!H27</f>
        <v>0</v>
      </c>
      <c r="F27" s="41">
        <f t="shared" si="0"/>
        <v>0</v>
      </c>
      <c r="G27" s="30" t="str">
        <f t="shared" si="1"/>
        <v/>
      </c>
    </row>
    <row r="28" customHeight="1" spans="1:8">
      <c r="A28" s="58"/>
      <c r="B28" s="189"/>
      <c r="C28" s="109"/>
      <c r="D28" s="570"/>
      <c r="E28" s="571"/>
      <c r="F28" s="41"/>
      <c r="G28" s="41"/>
    </row>
    <row r="29" customHeight="1" spans="1:8">
      <c r="A29" s="58"/>
      <c r="B29" s="189"/>
      <c r="C29" s="109"/>
      <c r="D29" s="570"/>
      <c r="E29" s="571"/>
      <c r="F29" s="41"/>
      <c r="G29" s="41"/>
    </row>
    <row r="30" customHeight="1" spans="1:8">
      <c r="A30" s="40"/>
      <c r="B30" s="627"/>
      <c r="C30" s="629"/>
      <c r="D30" s="570"/>
      <c r="E30" s="571"/>
      <c r="F30" s="41"/>
      <c r="G30" s="41"/>
    </row>
    <row r="31" customHeight="1" spans="1:8">
      <c r="A31" s="634" t="s">
        <v>497</v>
      </c>
      <c r="B31" s="629"/>
      <c r="C31" s="60">
        <f>SUM(C7:C10,C13:C15,C18,C21,C24:C27)</f>
        <v>0</v>
      </c>
      <c r="D31" s="60">
        <f t="shared" ref="D31:E31" si="3">SUM(D7:D10,D13:D15,D18,D21,D24:D27)</f>
        <v>0</v>
      </c>
      <c r="E31" s="60">
        <f t="shared" si="3"/>
        <v>0</v>
      </c>
      <c r="F31" s="41">
        <f>E31-D31</f>
        <v>0</v>
      </c>
      <c r="G31" s="30" t="str">
        <f>IF(D31=0,"",F31/D31*100)</f>
        <v/>
      </c>
    </row>
    <row r="32" customHeight="1" spans="1:8">
      <c r="F32" s="3" t="str">
        <f>"评估人员："&amp;基本信息输入表!$Q$13</f>
        <v>评估人员：韩策</v>
      </c>
      <c r="H32" s="27"/>
    </row>
    <row r="33" customHeight="1" spans="8:8">
      <c r="H33" s="27"/>
    </row>
  </sheetData>
  <sheetProtection formatCells="0" formatColumns="0" formatRows="0" insertRows="0" insertHyperlinks="0" deleteColumns="0" deleteRows="0" sort="0" autoFilter="0" pivotTables="0"/>
  <mergeCells count="4">
    <mergeCell ref="A2:G2"/>
    <mergeCell ref="A3:G3"/>
    <mergeCell ref="A5:D5"/>
    <mergeCell ref="A31:B31"/>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scale="89" fitToHeight="0" orientation="landscape"/>
  <headerFooter scaleWithDoc="0">
    <oddFooter>&amp;C&amp;"宋体,常规"&amp;10第&amp;"Arial Narrow,常规"&amp;P&amp;"宋体,常规"页，共&amp;"Arial Narrow,常规"&amp;N&amp;"宋体,常规"页</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货币汇总表">
    <pageSetUpPr fitToPage="1"/>
  </sheetPr>
  <dimension ref="A1:M29"/>
  <sheetViews>
    <sheetView showGridLines="0" topLeftCell="A7" workbookViewId="0">
      <selection activeCell="H6" sqref="H6"/>
    </sheetView>
  </sheetViews>
  <sheetFormatPr defaultColWidth="9" defaultRowHeight="13.2"/>
  <cols>
    <col min="1" max="1" width="6.66666666666667" style="3" customWidth="1"/>
    <col min="2" max="2" width="30.1666666666667" style="3" customWidth="1"/>
    <col min="3" max="3" width="20.6666666666667" style="3" hidden="1" customWidth="1" outlineLevel="1"/>
    <col min="4" max="4" width="15.6666666666667" style="3" customWidth="1" collapsed="1"/>
    <col min="5" max="8" width="15.6666666666667" style="3" customWidth="1"/>
    <col min="9" max="16384" width="9" style="3"/>
  </cols>
  <sheetData>
    <row r="1" spans="1:13">
      <c r="A1" s="4" t="s">
        <v>398</v>
      </c>
    </row>
    <row r="2" s="1" customFormat="1" ht="30" customHeight="1" spans="1:13">
      <c r="A2" s="5" t="s">
        <v>498</v>
      </c>
      <c r="B2" s="5"/>
      <c r="C2" s="5"/>
      <c r="D2" s="5"/>
      <c r="E2" s="5"/>
      <c r="F2" s="5"/>
      <c r="G2" s="5"/>
      <c r="H2" s="5"/>
    </row>
    <row r="3" ht="15.75" customHeight="1" spans="1:13">
      <c r="A3" s="2" t="str">
        <f>"评估基准日："&amp;TEXT(基本信息输入表!M7,"yyyy年mm月dd日")</f>
        <v>评估基准日：2025年11月30日</v>
      </c>
      <c r="B3" s="2"/>
      <c r="C3" s="2"/>
      <c r="D3" s="2"/>
      <c r="E3" s="2"/>
      <c r="F3" s="2"/>
      <c r="G3" s="2"/>
      <c r="H3" s="2"/>
    </row>
    <row r="4" ht="14.25" customHeight="1" spans="1:13">
      <c r="A4" s="2"/>
      <c r="B4" s="2"/>
      <c r="C4" s="2"/>
      <c r="D4" s="2"/>
      <c r="E4" s="2"/>
      <c r="F4" s="2"/>
      <c r="G4" s="25" t="s">
        <v>499</v>
      </c>
      <c r="H4" s="25"/>
    </row>
    <row r="5" ht="15.75" customHeight="1" spans="1:13">
      <c r="A5" s="3" t="str">
        <f>基本信息输入表!K6&amp;"："&amp;基本信息输入表!M6</f>
        <v>产权持有人：湖北省徽工生物技本研究有限公司</v>
      </c>
      <c r="G5" s="107" t="str">
        <f>"金额单位："&amp;基本信息输入表!M10&amp;"元"</f>
        <v>金额单位：人民币元</v>
      </c>
      <c r="H5" s="50"/>
    </row>
    <row r="6" s="2" customFormat="1" ht="15.75" customHeight="1" spans="1:13">
      <c r="A6" s="38" t="s">
        <v>500</v>
      </c>
      <c r="B6" s="38" t="s">
        <v>501</v>
      </c>
      <c r="C6" s="39" t="s">
        <v>403</v>
      </c>
      <c r="D6" s="38" t="s">
        <v>502</v>
      </c>
      <c r="E6" s="38" t="s">
        <v>405</v>
      </c>
      <c r="F6" s="58" t="s">
        <v>406</v>
      </c>
      <c r="G6" s="38" t="s">
        <v>407</v>
      </c>
      <c r="H6" s="38" t="s">
        <v>503</v>
      </c>
    </row>
    <row r="7" ht="15.75" customHeight="1" spans="1:13">
      <c r="A7" s="38" t="s">
        <v>504</v>
      </c>
      <c r="B7" s="567" t="s">
        <v>505</v>
      </c>
      <c r="C7" s="60">
        <f>'3-1-1现金'!F22</f>
        <v>0</v>
      </c>
      <c r="D7" s="60">
        <f>'3-1-1现金'!G22</f>
        <v>0</v>
      </c>
      <c r="E7" s="60">
        <f>'3-1-1现金'!H22</f>
        <v>0</v>
      </c>
      <c r="F7" s="41">
        <f>E7-D7</f>
        <v>0</v>
      </c>
      <c r="G7" s="30" t="str">
        <f>IF(D7=0,"",F7/D7*100)</f>
        <v/>
      </c>
      <c r="H7" s="40"/>
    </row>
    <row r="8" ht="15.75" customHeight="1" spans="1:13">
      <c r="A8" s="38" t="s">
        <v>506</v>
      </c>
      <c r="B8" s="568" t="s">
        <v>507</v>
      </c>
      <c r="C8" s="60">
        <f>'3-1-2银行存款'!G27</f>
        <v>0</v>
      </c>
      <c r="D8" s="60">
        <f>'3-1-2银行存款'!H27</f>
        <v>0</v>
      </c>
      <c r="E8" s="60">
        <f>'3-1-2银行存款'!I27</f>
        <v>0</v>
      </c>
      <c r="F8" s="41">
        <f>E8-D8</f>
        <v>0</v>
      </c>
      <c r="G8" s="30" t="str">
        <f>IF(D8=0,"",F8/D8*100)</f>
        <v/>
      </c>
      <c r="H8" s="40"/>
    </row>
    <row r="9" ht="15.75" customHeight="1" spans="1:13">
      <c r="A9" s="38" t="s">
        <v>508</v>
      </c>
      <c r="B9" s="568" t="s">
        <v>509</v>
      </c>
      <c r="C9" s="60">
        <f>'3-1-3其他货币资金'!G27</f>
        <v>0</v>
      </c>
      <c r="D9" s="60">
        <f>'3-1-3其他货币资金'!H27</f>
        <v>0</v>
      </c>
      <c r="E9" s="60">
        <f>'3-1-3其他货币资金'!I27</f>
        <v>0</v>
      </c>
      <c r="F9" s="41">
        <f>E9-D9</f>
        <v>0</v>
      </c>
      <c r="G9" s="30" t="str">
        <f>IF(D9=0,"",F9/D9*100)</f>
        <v/>
      </c>
      <c r="H9" s="40"/>
    </row>
    <row r="10" s="344" customFormat="1" ht="15.75" customHeight="1" spans="1:13">
      <c r="A10" s="166"/>
      <c r="B10" s="567"/>
      <c r="C10" s="567"/>
      <c r="D10" s="570"/>
      <c r="E10" s="571"/>
      <c r="F10" s="571"/>
      <c r="G10" s="625"/>
      <c r="H10" s="602"/>
    </row>
    <row r="11" s="344" customFormat="1" ht="15.75" customHeight="1" spans="1:13">
      <c r="A11" s="166"/>
      <c r="B11" s="567"/>
      <c r="C11" s="567"/>
      <c r="D11" s="570"/>
      <c r="E11" s="571"/>
      <c r="F11" s="571"/>
      <c r="G11" s="625"/>
      <c r="H11" s="602"/>
    </row>
    <row r="12" s="344" customFormat="1" ht="15.75" customHeight="1" spans="1:13">
      <c r="A12" s="166"/>
      <c r="B12" s="567"/>
      <c r="C12" s="567"/>
      <c r="D12" s="570"/>
      <c r="E12" s="571"/>
      <c r="F12" s="571"/>
      <c r="G12" s="625"/>
      <c r="H12" s="602"/>
    </row>
    <row r="13" s="344" customFormat="1" ht="15.75" customHeight="1" spans="1:13">
      <c r="A13" s="166"/>
      <c r="B13" s="567"/>
      <c r="C13" s="567"/>
      <c r="D13" s="570"/>
      <c r="E13" s="571"/>
      <c r="F13" s="571"/>
      <c r="G13" s="625"/>
      <c r="H13" s="602"/>
      <c r="M13" s="344" t="s">
        <v>510</v>
      </c>
    </row>
    <row r="14" s="344" customFormat="1" ht="15.75" customHeight="1" spans="1:13">
      <c r="A14" s="166"/>
      <c r="B14" s="567"/>
      <c r="C14" s="567"/>
      <c r="D14" s="570"/>
      <c r="E14" s="571"/>
      <c r="F14" s="571"/>
      <c r="G14" s="625"/>
      <c r="H14" s="602"/>
    </row>
    <row r="15" s="344" customFormat="1" ht="15.75" customHeight="1" spans="1:13">
      <c r="A15" s="166"/>
      <c r="B15" s="567"/>
      <c r="C15" s="567"/>
      <c r="D15" s="570"/>
      <c r="E15" s="571"/>
      <c r="F15" s="571"/>
      <c r="G15" s="625"/>
      <c r="H15" s="602"/>
    </row>
    <row r="16" s="344" customFormat="1" ht="15.75" customHeight="1" spans="1:13">
      <c r="A16" s="166"/>
      <c r="B16" s="567"/>
      <c r="C16" s="567"/>
      <c r="D16" s="570"/>
      <c r="E16" s="571"/>
      <c r="F16" s="571"/>
      <c r="G16" s="625"/>
      <c r="H16" s="602"/>
    </row>
    <row r="17" s="344" customFormat="1" ht="15.75" customHeight="1" spans="1:9">
      <c r="A17" s="166"/>
      <c r="B17" s="567"/>
      <c r="C17" s="567"/>
      <c r="D17" s="570"/>
      <c r="E17" s="571"/>
      <c r="F17" s="571"/>
      <c r="G17" s="625"/>
      <c r="H17" s="602"/>
    </row>
    <row r="18" s="344" customFormat="1" ht="15.75" customHeight="1" spans="1:9">
      <c r="A18" s="166"/>
      <c r="B18" s="567"/>
      <c r="C18" s="567"/>
      <c r="D18" s="570"/>
      <c r="E18" s="571"/>
      <c r="F18" s="571"/>
      <c r="G18" s="625"/>
      <c r="H18" s="602"/>
    </row>
    <row r="19" ht="15.75" customHeight="1" spans="1:9">
      <c r="A19" s="38"/>
      <c r="B19" s="59"/>
      <c r="C19" s="59"/>
      <c r="D19" s="60"/>
      <c r="E19" s="41"/>
      <c r="F19" s="41"/>
      <c r="G19" s="30"/>
      <c r="H19" s="40"/>
    </row>
    <row r="20" ht="15.75" customHeight="1" spans="1:9">
      <c r="A20" s="38"/>
      <c r="B20" s="59"/>
      <c r="C20" s="59"/>
      <c r="D20" s="60"/>
      <c r="E20" s="41"/>
      <c r="F20" s="41"/>
      <c r="G20" s="30"/>
      <c r="H20" s="40"/>
    </row>
    <row r="21" ht="15.75" customHeight="1" spans="1:9">
      <c r="A21" s="38"/>
      <c r="B21" s="59"/>
      <c r="C21" s="59"/>
      <c r="D21" s="60"/>
      <c r="E21" s="41"/>
      <c r="F21" s="41"/>
      <c r="G21" s="30"/>
      <c r="H21" s="40"/>
    </row>
    <row r="22" ht="15.75" customHeight="1" spans="1:9">
      <c r="A22" s="38"/>
      <c r="B22" s="59"/>
      <c r="C22" s="59"/>
      <c r="D22" s="60"/>
      <c r="E22" s="41"/>
      <c r="F22" s="41"/>
      <c r="G22" s="30"/>
      <c r="H22" s="40"/>
    </row>
    <row r="23" ht="15.75" customHeight="1" spans="1:9">
      <c r="A23" s="38"/>
      <c r="B23" s="59"/>
      <c r="C23" s="59"/>
      <c r="D23" s="60"/>
      <c r="E23" s="41"/>
      <c r="F23" s="41"/>
      <c r="G23" s="30"/>
      <c r="H23" s="40"/>
    </row>
    <row r="24" ht="15.75" customHeight="1" spans="1:9">
      <c r="A24" s="38"/>
      <c r="B24" s="59"/>
      <c r="C24" s="59"/>
      <c r="D24" s="60"/>
      <c r="E24" s="41"/>
      <c r="F24" s="41"/>
      <c r="G24" s="30"/>
      <c r="H24" s="40"/>
    </row>
    <row r="25" ht="15.75" customHeight="1" spans="1:9">
      <c r="A25" s="38"/>
      <c r="B25" s="59"/>
      <c r="C25" s="59"/>
      <c r="D25" s="60"/>
      <c r="E25" s="41"/>
      <c r="F25" s="41"/>
      <c r="G25" s="30"/>
      <c r="H25" s="40"/>
    </row>
    <row r="26" ht="15.75" customHeight="1" spans="1:9">
      <c r="A26" s="38"/>
      <c r="B26" s="59"/>
      <c r="C26" s="59"/>
      <c r="D26" s="60"/>
      <c r="E26" s="41"/>
      <c r="F26" s="41"/>
      <c r="G26" s="30"/>
      <c r="H26" s="40"/>
    </row>
    <row r="27" ht="15.75" customHeight="1" spans="1:9">
      <c r="A27" s="43" t="s">
        <v>511</v>
      </c>
      <c r="B27" s="44"/>
      <c r="C27" s="60">
        <f>SUM(C7:C26)</f>
        <v>0</v>
      </c>
      <c r="D27" s="60">
        <f>SUM(D7:D26)</f>
        <v>0</v>
      </c>
      <c r="E27" s="60">
        <f>SUM(E7:E26)</f>
        <v>0</v>
      </c>
      <c r="F27" s="41">
        <f>E27-D27</f>
        <v>0</v>
      </c>
      <c r="G27" s="30" t="str">
        <f>IF(D27=0,"",F27/D27*100)</f>
        <v/>
      </c>
      <c r="H27" s="40"/>
    </row>
    <row r="28" ht="15.75" customHeight="1" spans="1:9">
      <c r="F28" s="3" t="str">
        <f>"评估人员："&amp;基本信息输入表!$Q$14</f>
        <v>评估人员：韩策</v>
      </c>
    </row>
    <row r="29" ht="15.75" customHeight="1" spans="1:9">
      <c r="I29" s="27"/>
    </row>
  </sheetData>
  <sheetProtection formatCells="0" formatColumns="0" formatRows="0" insertRows="0" insertHyperlinks="0" deleteColumns="0" deleteRows="0" sort="0" autoFilter="0" pivotTables="0"/>
  <mergeCells count="5">
    <mergeCell ref="A2:H2"/>
    <mergeCell ref="A3:H3"/>
    <mergeCell ref="G4:H4"/>
    <mergeCell ref="G5:H5"/>
    <mergeCell ref="A27:B2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scale="85" fitToHeight="0" orientation="landscape"/>
  <headerFooter scaleWithDoc="0">
    <oddFooter>&amp;C&amp;"宋体,常规"&amp;10第&amp;"Arial Narrow,常规"&amp;P&amp;"宋体,常规"页，共&amp;"Arial Narrow,常规"&amp;N&amp;"宋体,常规"页</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库存现金">
    <pageSetUpPr fitToPage="1"/>
  </sheetPr>
  <dimension ref="A1:K24"/>
  <sheetViews>
    <sheetView showGridLines="0" workbookViewId="0">
      <selection activeCell="H6" sqref="H6"/>
    </sheetView>
  </sheetViews>
  <sheetFormatPr defaultColWidth="9" defaultRowHeight="15.75" customHeight="1"/>
  <cols>
    <col min="1" max="1" width="5.16666666666667" style="28" customWidth="1"/>
    <col min="2" max="2" width="13.6666666666667" style="28" customWidth="1"/>
    <col min="3" max="3" width="4.66666666666667" style="28" customWidth="1"/>
    <col min="4" max="4" width="11.1666666666667" style="28" customWidth="1"/>
    <col min="5" max="5" width="13.1666666666667" style="28" customWidth="1"/>
    <col min="6" max="6" width="13.1666666666667" style="28" hidden="1" customWidth="1" outlineLevel="1"/>
    <col min="7" max="7" width="11.1666666666667" style="28" customWidth="1" collapsed="1"/>
    <col min="8" max="10" width="16.1666666666667" style="28" customWidth="1"/>
    <col min="11" max="11" width="10.1666666666667" style="19" customWidth="1"/>
    <col min="12" max="16384" width="9" style="28"/>
  </cols>
  <sheetData>
    <row r="1" customHeight="1" spans="1:11">
      <c r="A1" s="4" t="s">
        <v>398</v>
      </c>
    </row>
    <row r="2" s="354" customFormat="1" ht="30" customHeight="1" spans="1:11">
      <c r="A2" s="613" t="s">
        <v>512</v>
      </c>
      <c r="B2" s="613"/>
      <c r="C2" s="613"/>
      <c r="D2" s="613"/>
      <c r="E2" s="613"/>
      <c r="F2" s="613"/>
      <c r="G2" s="613"/>
      <c r="H2" s="613"/>
      <c r="I2" s="613"/>
      <c r="J2" s="613"/>
      <c r="K2" s="614"/>
    </row>
    <row r="3" customHeight="1" spans="1:11">
      <c r="A3" s="19" t="str">
        <f>"评估基准日："&amp;TEXT(基本信息输入表!M7,"yyyy年mm月dd日")</f>
        <v>评估基准日：2025年11月30日</v>
      </c>
      <c r="B3" s="19"/>
      <c r="C3" s="19"/>
      <c r="D3" s="19"/>
      <c r="E3" s="19"/>
      <c r="F3" s="19"/>
      <c r="G3" s="19"/>
      <c r="H3" s="19"/>
      <c r="I3" s="19"/>
      <c r="J3" s="19"/>
    </row>
    <row r="4" ht="14.25" customHeight="1" spans="1:11">
      <c r="A4" s="19"/>
      <c r="B4" s="19"/>
      <c r="C4" s="19"/>
      <c r="D4" s="19"/>
      <c r="E4" s="19"/>
      <c r="F4" s="19"/>
      <c r="G4" s="19"/>
      <c r="H4" s="19"/>
      <c r="I4" s="615" t="s">
        <v>513</v>
      </c>
      <c r="J4" s="615"/>
    </row>
    <row r="5" customHeight="1" spans="1:11">
      <c r="A5" s="28" t="str">
        <f>基本信息输入表!K6&amp;"："&amp;基本信息输入表!M6</f>
        <v>产权持有人：湖北省徽工生物技本研究有限公司</v>
      </c>
      <c r="I5" s="598" t="str">
        <f>"金额单位："&amp;基本信息输入表!M10&amp;"元"</f>
        <v>金额单位：人民币元</v>
      </c>
      <c r="J5" s="598"/>
    </row>
    <row r="6" s="19" customFormat="1" customHeight="1" spans="1:11">
      <c r="A6" s="616" t="s">
        <v>401</v>
      </c>
      <c r="B6" s="616" t="s">
        <v>514</v>
      </c>
      <c r="C6" s="616" t="s">
        <v>515</v>
      </c>
      <c r="D6" s="616" t="s">
        <v>516</v>
      </c>
      <c r="E6" s="616" t="s">
        <v>517</v>
      </c>
      <c r="F6" s="617" t="s">
        <v>403</v>
      </c>
      <c r="G6" s="616" t="s">
        <v>502</v>
      </c>
      <c r="H6" s="616" t="s">
        <v>405</v>
      </c>
      <c r="I6" s="616" t="s">
        <v>407</v>
      </c>
      <c r="J6" s="616" t="s">
        <v>503</v>
      </c>
      <c r="K6" s="14" t="s">
        <v>518</v>
      </c>
    </row>
    <row r="7" ht="15.6" spans="1:11">
      <c r="A7" s="15" t="str">
        <f>IF(G7="","",ROW()-6)</f>
        <v/>
      </c>
      <c r="B7" s="92"/>
      <c r="C7" s="92"/>
      <c r="D7" s="618"/>
      <c r="E7" s="103"/>
      <c r="F7" s="586"/>
      <c r="G7" s="393"/>
      <c r="H7" s="393"/>
      <c r="I7" s="18" t="str">
        <f>IF(G7=0,"",(H7-G7)/G7*100)</f>
        <v/>
      </c>
      <c r="J7" s="92"/>
      <c r="K7" s="19" t="s">
        <v>519</v>
      </c>
    </row>
    <row r="8" ht="15.6" spans="1:11">
      <c r="A8" s="15" t="str">
        <f t="shared" ref="A8:A21" si="0">IF(G8="","",ROW()-6)</f>
        <v/>
      </c>
      <c r="B8" s="92"/>
      <c r="C8" s="92"/>
      <c r="D8" s="618"/>
      <c r="E8" s="103"/>
      <c r="F8" s="586"/>
      <c r="G8" s="393"/>
      <c r="H8" s="393"/>
      <c r="I8" s="18" t="str">
        <f t="shared" ref="I8:I15" si="1">IF(G8=0,"",(H8-G8)/G8*100)</f>
        <v/>
      </c>
      <c r="J8" s="92"/>
      <c r="K8" s="19" t="s">
        <v>520</v>
      </c>
    </row>
    <row r="9" ht="15.6" spans="1:11">
      <c r="A9" s="15" t="str">
        <f t="shared" si="0"/>
        <v/>
      </c>
      <c r="B9" s="92"/>
      <c r="C9" s="92"/>
      <c r="D9" s="618"/>
      <c r="E9" s="103"/>
      <c r="F9" s="586"/>
      <c r="G9" s="393"/>
      <c r="H9" s="393"/>
      <c r="I9" s="18" t="str">
        <f t="shared" si="1"/>
        <v/>
      </c>
      <c r="J9" s="92"/>
      <c r="K9" s="19" t="s">
        <v>521</v>
      </c>
    </row>
    <row r="10" ht="15.6" spans="1:11">
      <c r="A10" s="15" t="str">
        <f t="shared" si="0"/>
        <v/>
      </c>
      <c r="B10" s="92"/>
      <c r="C10" s="92"/>
      <c r="D10" s="618"/>
      <c r="E10" s="103"/>
      <c r="F10" s="586"/>
      <c r="G10" s="393"/>
      <c r="H10" s="393"/>
      <c r="I10" s="18" t="str">
        <f t="shared" si="1"/>
        <v/>
      </c>
      <c r="J10" s="92"/>
      <c r="K10" s="19" t="s">
        <v>522</v>
      </c>
    </row>
    <row r="11" ht="15.6" spans="1:11">
      <c r="A11" s="15" t="str">
        <f t="shared" si="0"/>
        <v/>
      </c>
      <c r="B11" s="92"/>
      <c r="C11" s="92"/>
      <c r="D11" s="618"/>
      <c r="E11" s="103"/>
      <c r="F11" s="586"/>
      <c r="G11" s="393"/>
      <c r="H11" s="393"/>
      <c r="I11" s="18" t="str">
        <f t="shared" si="1"/>
        <v/>
      </c>
      <c r="J11" s="92"/>
      <c r="K11" s="19" t="s">
        <v>523</v>
      </c>
    </row>
    <row r="12" ht="15.6" spans="1:11">
      <c r="A12" s="15" t="str">
        <f t="shared" si="0"/>
        <v/>
      </c>
      <c r="B12" s="92"/>
      <c r="C12" s="92"/>
      <c r="D12" s="618"/>
      <c r="E12" s="103"/>
      <c r="F12" s="586"/>
      <c r="G12" s="393"/>
      <c r="H12" s="393"/>
      <c r="I12" s="18" t="str">
        <f t="shared" si="1"/>
        <v/>
      </c>
      <c r="J12" s="92"/>
      <c r="K12" s="19" t="s">
        <v>524</v>
      </c>
    </row>
    <row r="13" ht="15.6" spans="1:11">
      <c r="A13" s="15" t="str">
        <f t="shared" si="0"/>
        <v/>
      </c>
      <c r="B13" s="92"/>
      <c r="C13" s="92"/>
      <c r="D13" s="618"/>
      <c r="E13" s="103"/>
      <c r="F13" s="586"/>
      <c r="G13" s="393"/>
      <c r="H13" s="393"/>
      <c r="I13" s="18" t="str">
        <f t="shared" si="1"/>
        <v/>
      </c>
      <c r="J13" s="92"/>
      <c r="K13" s="19" t="s">
        <v>525</v>
      </c>
    </row>
    <row r="14" ht="15.6" spans="1:11">
      <c r="A14" s="15" t="str">
        <f t="shared" si="0"/>
        <v/>
      </c>
      <c r="B14" s="92"/>
      <c r="C14" s="92"/>
      <c r="D14" s="618"/>
      <c r="E14" s="103"/>
      <c r="F14" s="586"/>
      <c r="G14" s="393"/>
      <c r="H14" s="393"/>
      <c r="I14" s="18" t="str">
        <f t="shared" si="1"/>
        <v/>
      </c>
      <c r="J14" s="92"/>
      <c r="K14" s="19" t="s">
        <v>526</v>
      </c>
    </row>
    <row r="15" ht="15.6" spans="1:11">
      <c r="A15" s="15" t="str">
        <f t="shared" si="0"/>
        <v/>
      </c>
      <c r="B15" s="92"/>
      <c r="C15" s="92"/>
      <c r="D15" s="618"/>
      <c r="E15" s="103"/>
      <c r="F15" s="586"/>
      <c r="G15" s="393"/>
      <c r="H15" s="393"/>
      <c r="I15" s="18" t="str">
        <f t="shared" si="1"/>
        <v/>
      </c>
      <c r="J15" s="92"/>
      <c r="K15" s="19" t="s">
        <v>527</v>
      </c>
    </row>
    <row r="16" ht="15.6" spans="1:11">
      <c r="A16" s="15" t="str">
        <f t="shared" si="0"/>
        <v/>
      </c>
      <c r="B16" s="92"/>
      <c r="C16" s="92"/>
      <c r="D16" s="618"/>
      <c r="E16" s="103"/>
      <c r="F16" s="586"/>
      <c r="G16" s="393"/>
      <c r="H16" s="393"/>
      <c r="I16" s="18" t="str">
        <f t="shared" ref="I16:I21" si="2">IF(G16=0,"",(H16-G16)/G16*100)</f>
        <v/>
      </c>
      <c r="J16" s="92"/>
      <c r="K16" s="19" t="s">
        <v>528</v>
      </c>
    </row>
    <row r="17" ht="15.6" spans="1:11">
      <c r="A17" s="15" t="str">
        <f t="shared" si="0"/>
        <v/>
      </c>
      <c r="B17" s="92"/>
      <c r="C17" s="92"/>
      <c r="D17" s="618"/>
      <c r="E17" s="103"/>
      <c r="F17" s="586"/>
      <c r="G17" s="393"/>
      <c r="H17" s="393"/>
      <c r="I17" s="18" t="str">
        <f t="shared" si="2"/>
        <v/>
      </c>
      <c r="J17" s="92"/>
      <c r="K17" s="19" t="s">
        <v>529</v>
      </c>
    </row>
    <row r="18" ht="15.6" spans="1:11">
      <c r="A18" s="15" t="str">
        <f t="shared" si="0"/>
        <v/>
      </c>
      <c r="B18" s="92"/>
      <c r="C18" s="92"/>
      <c r="D18" s="618"/>
      <c r="E18" s="103"/>
      <c r="F18" s="586"/>
      <c r="G18" s="393"/>
      <c r="H18" s="393"/>
      <c r="I18" s="18" t="str">
        <f t="shared" si="2"/>
        <v/>
      </c>
      <c r="J18" s="92"/>
      <c r="K18" s="19" t="s">
        <v>530</v>
      </c>
    </row>
    <row r="19" ht="15.6" spans="1:11">
      <c r="A19" s="15" t="str">
        <f t="shared" si="0"/>
        <v/>
      </c>
      <c r="B19" s="92"/>
      <c r="C19" s="92"/>
      <c r="D19" s="618"/>
      <c r="E19" s="103"/>
      <c r="F19" s="586"/>
      <c r="G19" s="393"/>
      <c r="H19" s="393"/>
      <c r="I19" s="18" t="str">
        <f t="shared" si="2"/>
        <v/>
      </c>
      <c r="J19" s="92"/>
      <c r="K19" s="19" t="s">
        <v>531</v>
      </c>
    </row>
    <row r="20" ht="15.6" spans="1:11">
      <c r="A20" s="15" t="str">
        <f t="shared" si="0"/>
        <v/>
      </c>
      <c r="B20" s="92"/>
      <c r="C20" s="92"/>
      <c r="D20" s="618"/>
      <c r="E20" s="103"/>
      <c r="F20" s="586"/>
      <c r="G20" s="393"/>
      <c r="H20" s="393"/>
      <c r="I20" s="18" t="str">
        <f t="shared" si="2"/>
        <v/>
      </c>
      <c r="J20" s="92"/>
      <c r="K20" s="19" t="s">
        <v>532</v>
      </c>
    </row>
    <row r="21" ht="15.6" spans="1:11">
      <c r="A21" s="15" t="str">
        <f t="shared" si="0"/>
        <v/>
      </c>
      <c r="B21" s="92"/>
      <c r="C21" s="92"/>
      <c r="D21" s="618"/>
      <c r="E21" s="103"/>
      <c r="F21" s="586"/>
      <c r="G21" s="393"/>
      <c r="H21" s="393"/>
      <c r="I21" s="18" t="str">
        <f t="shared" si="2"/>
        <v/>
      </c>
      <c r="J21" s="92"/>
      <c r="K21" s="19" t="s">
        <v>533</v>
      </c>
    </row>
    <row r="22" customHeight="1" spans="1:11">
      <c r="A22" s="619" t="s">
        <v>511</v>
      </c>
      <c r="B22" s="620"/>
      <c r="C22" s="621"/>
      <c r="D22" s="622"/>
      <c r="E22" s="623"/>
      <c r="F22" s="586">
        <f>SUM(F7:F21)</f>
        <v>0</v>
      </c>
      <c r="G22" s="393">
        <f>SUM(G7:G21)</f>
        <v>0</v>
      </c>
      <c r="H22" s="393">
        <f>SUM(H7:H21)</f>
        <v>0</v>
      </c>
      <c r="I22" s="624" t="str">
        <f t="shared" ref="I22" si="3">IF(G22=0,"",(H22-G22)/G22*100)</f>
        <v/>
      </c>
      <c r="J22" s="621"/>
    </row>
    <row r="23" s="3" customFormat="1" customHeight="1" spans="1:11">
      <c r="A23" s="3" t="str">
        <f>基本信息输入表!$K$6&amp;"填表人："&amp;基本信息输入表!$M$15</f>
        <v>产权持有人填表人：袁佳</v>
      </c>
      <c r="H23" s="3" t="str">
        <f>"评估人员："&amp;基本信息输入表!$Q$15</f>
        <v>评估人员：韩策</v>
      </c>
      <c r="K23" s="24"/>
    </row>
    <row r="24" s="3" customFormat="1" customHeight="1" spans="1:11">
      <c r="A24" s="3" t="str">
        <f>"填表日期："&amp;YEAR(基本信息输入表!$O$15)&amp;"年"&amp;MONTH(基本信息输入表!$O$15)&amp;"月"&amp;DAY(基本信息输入表!$O$15)&amp;"日"</f>
        <v>填表日期：2025年12月15日</v>
      </c>
      <c r="K24" s="2"/>
    </row>
  </sheetData>
  <mergeCells count="5">
    <mergeCell ref="A2:J2"/>
    <mergeCell ref="A3:J3"/>
    <mergeCell ref="I4:J4"/>
    <mergeCell ref="I5:J5"/>
    <mergeCell ref="A22:B22"/>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scale="95" fitToHeight="0" orientation="landscape"/>
  <headerFooter scaleWithDoc="0">
    <oddFooter>&amp;C&amp;"宋体,常规"&amp;10第&amp;"Arial Narrow,常规"&amp;P&amp;"宋体,常规"页，共&amp;"Arial Narrow,常规"&amp;N&amp;"宋体,常规"页</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银行存款">
    <pageSetUpPr fitToPage="1"/>
  </sheetPr>
  <dimension ref="A1:L30"/>
  <sheetViews>
    <sheetView showGridLines="0" zoomScale="97" zoomScaleNormal="97" topLeftCell="A3" workbookViewId="0">
      <selection activeCell="H6" sqref="H6"/>
    </sheetView>
  </sheetViews>
  <sheetFormatPr defaultColWidth="9" defaultRowHeight="15.75" customHeight="1"/>
  <cols>
    <col min="1" max="1" width="5.16666666666667" style="344" customWidth="1"/>
    <col min="2" max="2" width="15.6666666666667" style="344" customWidth="1"/>
    <col min="3" max="3" width="12.5" style="344" customWidth="1"/>
    <col min="4" max="4" width="9.66666666666667" style="344" customWidth="1"/>
    <col min="5" max="5" width="13.6666666666667" style="344" customWidth="1"/>
    <col min="6" max="6" width="16" style="344" customWidth="1"/>
    <col min="7" max="7" width="12.1666666666667" style="344" hidden="1" customWidth="1" outlineLevel="1"/>
    <col min="8" max="8" width="11.1666666666667" style="344" customWidth="1" collapsed="1"/>
    <col min="9" max="9" width="12" style="344" customWidth="1"/>
    <col min="10" max="10" width="10.6666666666667" style="344" customWidth="1"/>
    <col min="11" max="11" width="13" style="344" customWidth="1"/>
    <col min="12" max="12" width="8.66666666666667" style="596" customWidth="1"/>
    <col min="13" max="16384" width="9" style="344"/>
  </cols>
  <sheetData>
    <row r="1" customHeight="1" spans="1:12">
      <c r="A1" s="4" t="s">
        <v>398</v>
      </c>
    </row>
    <row r="2" s="595" customFormat="1" ht="30" customHeight="1" spans="1:12">
      <c r="A2" s="597" t="s">
        <v>534</v>
      </c>
      <c r="B2" s="597"/>
      <c r="C2" s="597"/>
      <c r="D2" s="597"/>
      <c r="E2" s="597"/>
      <c r="F2" s="597"/>
      <c r="G2" s="597"/>
      <c r="H2" s="597"/>
      <c r="I2" s="597"/>
      <c r="J2" s="597"/>
      <c r="K2" s="597"/>
      <c r="L2" s="604"/>
    </row>
    <row r="3" customHeight="1" spans="1:12">
      <c r="A3" s="596" t="str">
        <f>"评估基准日："&amp;TEXT(基本信息输入表!M7,"yyyy年mm月dd日")</f>
        <v>评估基准日：2025年11月30日</v>
      </c>
      <c r="B3" s="596"/>
      <c r="C3" s="596"/>
      <c r="D3" s="596"/>
      <c r="E3" s="596"/>
      <c r="F3" s="596"/>
      <c r="G3" s="596"/>
      <c r="H3" s="596"/>
      <c r="I3" s="596"/>
      <c r="J3" s="596"/>
    </row>
    <row r="4" ht="14.25" customHeight="1" spans="1:12">
      <c r="A4" s="596"/>
      <c r="B4" s="596"/>
      <c r="C4" s="596"/>
      <c r="D4" s="596"/>
      <c r="E4" s="596"/>
      <c r="F4" s="596"/>
      <c r="G4" s="596"/>
      <c r="H4" s="596"/>
      <c r="I4" s="596"/>
      <c r="J4" s="598" t="s">
        <v>535</v>
      </c>
      <c r="K4" s="598"/>
    </row>
    <row r="5" customHeight="1" spans="1:12">
      <c r="A5" s="344" t="str">
        <f>基本信息输入表!K6&amp;"："&amp;基本信息输入表!M6</f>
        <v>产权持有人：湖北省徽工生物技本研究有限公司</v>
      </c>
      <c r="J5" s="598" t="str">
        <f>"金额单位："&amp;基本信息输入表!M10&amp;"元"</f>
        <v>金额单位：人民币元</v>
      </c>
      <c r="K5" s="598"/>
    </row>
    <row r="6" s="596" customFormat="1" customHeight="1" spans="1:12">
      <c r="A6" s="167" t="s">
        <v>401</v>
      </c>
      <c r="B6" s="167" t="s">
        <v>536</v>
      </c>
      <c r="C6" s="167" t="s">
        <v>537</v>
      </c>
      <c r="D6" s="167" t="s">
        <v>515</v>
      </c>
      <c r="E6" s="167" t="s">
        <v>516</v>
      </c>
      <c r="F6" s="167" t="s">
        <v>517</v>
      </c>
      <c r="G6" s="339" t="s">
        <v>403</v>
      </c>
      <c r="H6" s="167" t="s">
        <v>502</v>
      </c>
      <c r="I6" s="167" t="s">
        <v>405</v>
      </c>
      <c r="J6" s="167" t="s">
        <v>407</v>
      </c>
      <c r="K6" s="167" t="s">
        <v>503</v>
      </c>
      <c r="L6" s="14" t="s">
        <v>518</v>
      </c>
    </row>
    <row r="7" ht="15.6" spans="1:12">
      <c r="A7" s="52" t="str">
        <f>IF(H7="","",ROW()-6)</f>
        <v/>
      </c>
      <c r="B7" s="16"/>
      <c r="C7" s="45"/>
      <c r="D7" s="16"/>
      <c r="E7" s="393"/>
      <c r="F7" s="35"/>
      <c r="G7" s="35"/>
      <c r="H7" s="393"/>
      <c r="I7" s="393"/>
      <c r="J7" s="393" t="str">
        <f t="shared" ref="J7:J22" si="0">IF(H7=0,"",(I7-H7)/H7*100)</f>
        <v/>
      </c>
      <c r="K7" s="16"/>
      <c r="L7" s="19" t="s">
        <v>519</v>
      </c>
    </row>
    <row r="8" ht="15.6" spans="1:12">
      <c r="A8" s="52" t="str">
        <f t="shared" ref="A8:A26" si="1">IF(H8="","",ROW()-6)</f>
        <v/>
      </c>
      <c r="B8" s="16"/>
      <c r="C8" s="45"/>
      <c r="D8" s="16"/>
      <c r="E8" s="393"/>
      <c r="F8" s="35"/>
      <c r="G8" s="35"/>
      <c r="H8" s="393"/>
      <c r="I8" s="393"/>
      <c r="J8" s="393" t="str">
        <f t="shared" si="0"/>
        <v/>
      </c>
      <c r="K8" s="16"/>
      <c r="L8" s="19" t="s">
        <v>520</v>
      </c>
    </row>
    <row r="9" ht="15.6" spans="1:12">
      <c r="A9" s="52" t="str">
        <f t="shared" si="1"/>
        <v/>
      </c>
      <c r="B9" s="16"/>
      <c r="C9" s="45"/>
      <c r="D9" s="16"/>
      <c r="E9" s="393"/>
      <c r="F9" s="35"/>
      <c r="G9" s="35"/>
      <c r="H9" s="393"/>
      <c r="I9" s="393"/>
      <c r="J9" s="393" t="str">
        <f t="shared" si="0"/>
        <v/>
      </c>
      <c r="K9" s="16"/>
      <c r="L9" s="19" t="s">
        <v>521</v>
      </c>
    </row>
    <row r="10" ht="15.6" spans="1:12">
      <c r="A10" s="52" t="str">
        <f t="shared" si="1"/>
        <v/>
      </c>
      <c r="B10" s="16"/>
      <c r="C10" s="45"/>
      <c r="D10" s="16"/>
      <c r="E10" s="393"/>
      <c r="F10" s="35"/>
      <c r="G10" s="35"/>
      <c r="H10" s="393"/>
      <c r="I10" s="393"/>
      <c r="J10" s="393" t="str">
        <f t="shared" si="0"/>
        <v/>
      </c>
      <c r="K10" s="16"/>
      <c r="L10" s="19" t="s">
        <v>522</v>
      </c>
    </row>
    <row r="11" ht="15.6" spans="1:12">
      <c r="A11" s="52" t="str">
        <f t="shared" si="1"/>
        <v/>
      </c>
      <c r="B11" s="16"/>
      <c r="C11" s="45"/>
      <c r="D11" s="16"/>
      <c r="E11" s="393"/>
      <c r="F11" s="35"/>
      <c r="G11" s="35"/>
      <c r="H11" s="393"/>
      <c r="I11" s="393"/>
      <c r="J11" s="393" t="str">
        <f t="shared" si="0"/>
        <v/>
      </c>
      <c r="K11" s="16"/>
      <c r="L11" s="19" t="s">
        <v>523</v>
      </c>
    </row>
    <row r="12" ht="15.6" spans="1:12">
      <c r="A12" s="52" t="str">
        <f t="shared" si="1"/>
        <v/>
      </c>
      <c r="B12" s="16"/>
      <c r="C12" s="45"/>
      <c r="D12" s="16"/>
      <c r="E12" s="393"/>
      <c r="F12" s="35"/>
      <c r="G12" s="35"/>
      <c r="H12" s="393"/>
      <c r="I12" s="393"/>
      <c r="J12" s="393" t="str">
        <f t="shared" si="0"/>
        <v/>
      </c>
      <c r="K12" s="16"/>
      <c r="L12" s="19" t="s">
        <v>524</v>
      </c>
    </row>
    <row r="13" ht="15.6" spans="1:12">
      <c r="A13" s="52" t="str">
        <f t="shared" si="1"/>
        <v/>
      </c>
      <c r="B13" s="16"/>
      <c r="C13" s="45"/>
      <c r="D13" s="16"/>
      <c r="E13" s="393"/>
      <c r="F13" s="35"/>
      <c r="G13" s="35"/>
      <c r="H13" s="393"/>
      <c r="I13" s="393"/>
      <c r="J13" s="393" t="str">
        <f t="shared" si="0"/>
        <v/>
      </c>
      <c r="K13" s="16"/>
      <c r="L13" s="19" t="s">
        <v>525</v>
      </c>
    </row>
    <row r="14" ht="15.6" spans="1:12">
      <c r="A14" s="52" t="str">
        <f t="shared" si="1"/>
        <v/>
      </c>
      <c r="B14" s="16"/>
      <c r="C14" s="45"/>
      <c r="D14" s="16"/>
      <c r="E14" s="393"/>
      <c r="F14" s="35"/>
      <c r="G14" s="35"/>
      <c r="H14" s="393"/>
      <c r="I14" s="393"/>
      <c r="J14" s="393" t="str">
        <f t="shared" si="0"/>
        <v/>
      </c>
      <c r="K14" s="16"/>
      <c r="L14" s="19" t="s">
        <v>526</v>
      </c>
    </row>
    <row r="15" ht="15.6" spans="1:12">
      <c r="A15" s="52" t="str">
        <f t="shared" si="1"/>
        <v/>
      </c>
      <c r="B15" s="16"/>
      <c r="C15" s="45"/>
      <c r="D15" s="16"/>
      <c r="E15" s="393"/>
      <c r="F15" s="35"/>
      <c r="G15" s="35"/>
      <c r="H15" s="393"/>
      <c r="I15" s="393"/>
      <c r="J15" s="393" t="str">
        <f t="shared" si="0"/>
        <v/>
      </c>
      <c r="K15" s="16"/>
      <c r="L15" s="19" t="s">
        <v>527</v>
      </c>
    </row>
    <row r="16" ht="15.6" spans="1:12">
      <c r="A16" s="52" t="str">
        <f t="shared" si="1"/>
        <v/>
      </c>
      <c r="B16" s="16"/>
      <c r="C16" s="45"/>
      <c r="D16" s="16"/>
      <c r="E16" s="393"/>
      <c r="F16" s="35"/>
      <c r="G16" s="35"/>
      <c r="H16" s="393"/>
      <c r="I16" s="393"/>
      <c r="J16" s="393" t="str">
        <f t="shared" si="0"/>
        <v/>
      </c>
      <c r="K16" s="16"/>
      <c r="L16" s="19" t="s">
        <v>528</v>
      </c>
    </row>
    <row r="17" ht="15.6" spans="1:12">
      <c r="A17" s="52" t="str">
        <f t="shared" si="1"/>
        <v/>
      </c>
      <c r="B17" s="16"/>
      <c r="C17" s="45"/>
      <c r="D17" s="16"/>
      <c r="E17" s="393"/>
      <c r="F17" s="35"/>
      <c r="G17" s="35"/>
      <c r="H17" s="393"/>
      <c r="I17" s="393"/>
      <c r="J17" s="393" t="str">
        <f t="shared" si="0"/>
        <v/>
      </c>
      <c r="K17" s="16"/>
      <c r="L17" s="19" t="s">
        <v>529</v>
      </c>
    </row>
    <row r="18" ht="15.6" spans="1:12">
      <c r="A18" s="52" t="str">
        <f t="shared" si="1"/>
        <v/>
      </c>
      <c r="B18" s="16"/>
      <c r="C18" s="45"/>
      <c r="D18" s="16"/>
      <c r="E18" s="393"/>
      <c r="F18" s="35"/>
      <c r="G18" s="35"/>
      <c r="H18" s="393"/>
      <c r="I18" s="393"/>
      <c r="J18" s="393" t="str">
        <f t="shared" si="0"/>
        <v/>
      </c>
      <c r="K18" s="16"/>
      <c r="L18" s="19" t="s">
        <v>530</v>
      </c>
    </row>
    <row r="19" ht="15.6" spans="1:12">
      <c r="A19" s="52" t="str">
        <f t="shared" si="1"/>
        <v/>
      </c>
      <c r="B19" s="16"/>
      <c r="C19" s="45"/>
      <c r="D19" s="16"/>
      <c r="E19" s="393"/>
      <c r="F19" s="35"/>
      <c r="G19" s="35"/>
      <c r="H19" s="393"/>
      <c r="I19" s="393"/>
      <c r="J19" s="393" t="str">
        <f t="shared" si="0"/>
        <v/>
      </c>
      <c r="K19" s="16"/>
      <c r="L19" s="19" t="s">
        <v>531</v>
      </c>
    </row>
    <row r="20" ht="15.6" spans="1:12">
      <c r="A20" s="52" t="str">
        <f t="shared" si="1"/>
        <v/>
      </c>
      <c r="B20" s="16"/>
      <c r="C20" s="45"/>
      <c r="D20" s="16"/>
      <c r="E20" s="393"/>
      <c r="F20" s="35"/>
      <c r="G20" s="35"/>
      <c r="H20" s="393"/>
      <c r="I20" s="393"/>
      <c r="J20" s="393" t="str">
        <f t="shared" si="0"/>
        <v/>
      </c>
      <c r="K20" s="16"/>
      <c r="L20" s="19" t="s">
        <v>532</v>
      </c>
    </row>
    <row r="21" ht="15.6" spans="1:12">
      <c r="A21" s="52" t="str">
        <f t="shared" si="1"/>
        <v/>
      </c>
      <c r="B21" s="16"/>
      <c r="C21" s="45"/>
      <c r="D21" s="16"/>
      <c r="E21" s="393"/>
      <c r="F21" s="35"/>
      <c r="G21" s="35"/>
      <c r="H21" s="393"/>
      <c r="I21" s="393"/>
      <c r="J21" s="393" t="str">
        <f t="shared" si="0"/>
        <v/>
      </c>
      <c r="K21" s="16"/>
      <c r="L21" s="19" t="s">
        <v>533</v>
      </c>
    </row>
    <row r="22" ht="15.6" spans="1:12">
      <c r="A22" s="52" t="str">
        <f t="shared" si="1"/>
        <v/>
      </c>
      <c r="B22" s="16"/>
      <c r="C22" s="45"/>
      <c r="D22" s="16"/>
      <c r="E22" s="393"/>
      <c r="F22" s="35"/>
      <c r="G22" s="35"/>
      <c r="H22" s="393"/>
      <c r="I22" s="393"/>
      <c r="J22" s="393" t="str">
        <f t="shared" si="0"/>
        <v/>
      </c>
      <c r="K22" s="16"/>
      <c r="L22" s="19" t="s">
        <v>538</v>
      </c>
    </row>
    <row r="23" ht="15.6" spans="1:12">
      <c r="A23" s="52" t="str">
        <f t="shared" si="1"/>
        <v/>
      </c>
      <c r="B23" s="16"/>
      <c r="C23" s="45"/>
      <c r="D23" s="16"/>
      <c r="E23" s="393"/>
      <c r="F23" s="35"/>
      <c r="G23" s="35"/>
      <c r="H23" s="393"/>
      <c r="I23" s="393"/>
      <c r="J23" s="393" t="str">
        <f t="shared" ref="J23:J27" si="2">IF(H23=0,"",(I23-H23)/H23*100)</f>
        <v/>
      </c>
      <c r="K23" s="16"/>
      <c r="L23" s="19" t="s">
        <v>539</v>
      </c>
    </row>
    <row r="24" ht="15.6" spans="1:12">
      <c r="A24" s="52" t="str">
        <f t="shared" si="1"/>
        <v/>
      </c>
      <c r="B24" s="16"/>
      <c r="C24" s="45"/>
      <c r="D24" s="16"/>
      <c r="E24" s="393"/>
      <c r="F24" s="35"/>
      <c r="G24" s="35"/>
      <c r="H24" s="393"/>
      <c r="I24" s="393"/>
      <c r="J24" s="393" t="str">
        <f t="shared" si="2"/>
        <v/>
      </c>
      <c r="K24" s="16"/>
      <c r="L24" s="19" t="s">
        <v>540</v>
      </c>
    </row>
    <row r="25" ht="15.6" spans="1:12">
      <c r="A25" s="52" t="str">
        <f t="shared" si="1"/>
        <v/>
      </c>
      <c r="B25" s="16"/>
      <c r="C25" s="45"/>
      <c r="D25" s="16"/>
      <c r="E25" s="393"/>
      <c r="F25" s="35"/>
      <c r="G25" s="35"/>
      <c r="H25" s="393"/>
      <c r="I25" s="393"/>
      <c r="J25" s="393" t="str">
        <f t="shared" si="2"/>
        <v/>
      </c>
      <c r="K25" s="16"/>
      <c r="L25" s="19" t="s">
        <v>541</v>
      </c>
    </row>
    <row r="26" ht="15.6" spans="1:12">
      <c r="A26" s="52" t="str">
        <f t="shared" si="1"/>
        <v/>
      </c>
      <c r="B26" s="16"/>
      <c r="C26" s="45"/>
      <c r="D26" s="16"/>
      <c r="E26" s="393"/>
      <c r="F26" s="35"/>
      <c r="G26" s="35"/>
      <c r="H26" s="393"/>
      <c r="I26" s="393"/>
      <c r="J26" s="393" t="str">
        <f t="shared" si="2"/>
        <v/>
      </c>
      <c r="K26" s="16"/>
      <c r="L26" s="19" t="s">
        <v>542</v>
      </c>
    </row>
    <row r="27" customHeight="1" spans="1:12">
      <c r="A27" s="607" t="s">
        <v>511</v>
      </c>
      <c r="B27" s="608"/>
      <c r="C27" s="609"/>
      <c r="D27" s="609"/>
      <c r="E27" s="393"/>
      <c r="F27" s="611"/>
      <c r="G27" s="35">
        <f>SUM(G7:G26)</f>
        <v>0</v>
      </c>
      <c r="H27" s="393">
        <f>SUM(H7:H26)</f>
        <v>0</v>
      </c>
      <c r="I27" s="393">
        <f>SUM(I7:I26)</f>
        <v>0</v>
      </c>
      <c r="J27" s="393" t="str">
        <f t="shared" si="2"/>
        <v/>
      </c>
      <c r="K27" s="609"/>
    </row>
    <row r="28" s="3" customFormat="1" customHeight="1" spans="1:12">
      <c r="A28" s="3" t="str">
        <f>基本信息输入表!$K$6&amp;"填表人："&amp;基本信息输入表!$M$16</f>
        <v>产权持有人填表人：袁佳</v>
      </c>
      <c r="I28" s="3" t="str">
        <f>"评估人员："&amp;基本信息输入表!$Q$16</f>
        <v>评估人员：韩策</v>
      </c>
      <c r="L28" s="24"/>
    </row>
    <row r="29" s="3" customFormat="1" customHeight="1" spans="1:12">
      <c r="A29" s="3" t="str">
        <f>"填表日期："&amp;YEAR(基本信息输入表!$O$16)&amp;"年"&amp;MONTH(基本信息输入表!$O$16)&amp;"月"&amp;DAY(基本信息输入表!$O$16)&amp;"日"</f>
        <v>填表日期：2025年12月15日</v>
      </c>
      <c r="L29" s="2"/>
    </row>
    <row r="30" customHeight="1" spans="1:12">
      <c r="L30" s="612"/>
    </row>
  </sheetData>
  <mergeCells count="5">
    <mergeCell ref="A2:K2"/>
    <mergeCell ref="A3:J3"/>
    <mergeCell ref="J4:K4"/>
    <mergeCell ref="J5:K5"/>
    <mergeCell ref="A27:B2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scale="87" fitToHeight="0" orientation="landscape"/>
  <headerFooter scaleWithDoc="0">
    <oddFooter>&amp;C&amp;"宋体,常规"&amp;10第&amp;"Arial Narrow,常规"&amp;P&amp;"宋体,常规"页，共&amp;"Arial Narrow,常规"&amp;N&amp;"宋体,常规"页</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其他货币资金">
    <pageSetUpPr fitToPage="1"/>
  </sheetPr>
  <dimension ref="A1:L29"/>
  <sheetViews>
    <sheetView showGridLines="0" topLeftCell="A3" workbookViewId="0">
      <selection activeCell="H6" sqref="H6"/>
    </sheetView>
  </sheetViews>
  <sheetFormatPr defaultColWidth="9" defaultRowHeight="15.75" customHeight="1"/>
  <cols>
    <col min="1" max="1" width="5.16666666666667" style="344" customWidth="1"/>
    <col min="2" max="2" width="16.5" style="344" customWidth="1"/>
    <col min="3" max="3" width="12.6666666666667" style="344" customWidth="1"/>
    <col min="4" max="4" width="6.5" style="344" customWidth="1"/>
    <col min="5" max="5" width="11.1666666666667" style="344" customWidth="1"/>
    <col min="6" max="6" width="13.1666666666667" style="344" customWidth="1"/>
    <col min="7" max="7" width="13.1666666666667" style="344" hidden="1" customWidth="1" outlineLevel="1"/>
    <col min="8" max="8" width="15.6666666666667" style="344" customWidth="1" collapsed="1"/>
    <col min="9" max="9" width="15.6666666666667" style="344" customWidth="1"/>
    <col min="10" max="10" width="7.66666666666667" style="603" customWidth="1"/>
    <col min="11" max="11" width="9" style="344"/>
    <col min="12" max="12" width="9" style="596"/>
    <col min="13" max="16384" width="9" style="344"/>
  </cols>
  <sheetData>
    <row r="1" customHeight="1" spans="1:12">
      <c r="A1" s="4" t="s">
        <v>398</v>
      </c>
    </row>
    <row r="2" s="595" customFormat="1" ht="30" customHeight="1" spans="1:12">
      <c r="A2" s="597" t="s">
        <v>543</v>
      </c>
      <c r="B2" s="597"/>
      <c r="C2" s="597"/>
      <c r="D2" s="597"/>
      <c r="E2" s="597"/>
      <c r="F2" s="597"/>
      <c r="G2" s="597"/>
      <c r="H2" s="597"/>
      <c r="I2" s="597"/>
      <c r="J2" s="597"/>
      <c r="K2" s="597"/>
      <c r="L2" s="604"/>
    </row>
    <row r="3" customHeight="1" spans="1:12">
      <c r="A3" s="596" t="str">
        <f>"评估基准日："&amp;TEXT(基本信息输入表!M7,"yyyy年mm月dd日")</f>
        <v>评估基准日：2025年11月30日</v>
      </c>
      <c r="B3" s="596"/>
      <c r="C3" s="596"/>
      <c r="D3" s="596"/>
      <c r="E3" s="596"/>
      <c r="F3" s="596"/>
      <c r="G3" s="596"/>
      <c r="H3" s="596"/>
      <c r="I3" s="596"/>
      <c r="J3" s="596"/>
      <c r="K3" s="596"/>
    </row>
    <row r="4" ht="14.25" customHeight="1" spans="1:12">
      <c r="A4" s="596"/>
      <c r="B4" s="596"/>
      <c r="C4" s="596"/>
      <c r="D4" s="596"/>
      <c r="E4" s="596"/>
      <c r="F4" s="596"/>
      <c r="G4" s="596"/>
      <c r="H4" s="596"/>
      <c r="I4" s="596"/>
      <c r="J4" s="605"/>
      <c r="K4" s="598" t="s">
        <v>544</v>
      </c>
    </row>
    <row r="5" customHeight="1" spans="1:12">
      <c r="A5" s="344" t="str">
        <f>基本信息输入表!K6&amp;"："&amp;基本信息输入表!M6</f>
        <v>产权持有人：湖北省徽工生物技本研究有限公司</v>
      </c>
      <c r="K5" s="10" t="str">
        <f>"金额单位："&amp;基本信息输入表!M10&amp;"元"</f>
        <v>金额单位：人民币元</v>
      </c>
    </row>
    <row r="6" s="596" customFormat="1" customHeight="1" spans="1:12">
      <c r="A6" s="167" t="s">
        <v>401</v>
      </c>
      <c r="B6" s="167" t="s">
        <v>545</v>
      </c>
      <c r="C6" s="167" t="s">
        <v>546</v>
      </c>
      <c r="D6" s="167" t="s">
        <v>515</v>
      </c>
      <c r="E6" s="167" t="s">
        <v>516</v>
      </c>
      <c r="F6" s="167" t="s">
        <v>517</v>
      </c>
      <c r="G6" s="339" t="s">
        <v>403</v>
      </c>
      <c r="H6" s="167" t="s">
        <v>502</v>
      </c>
      <c r="I6" s="167" t="s">
        <v>405</v>
      </c>
      <c r="J6" s="606" t="s">
        <v>407</v>
      </c>
      <c r="K6" s="167" t="s">
        <v>503</v>
      </c>
      <c r="L6" s="14" t="s">
        <v>518</v>
      </c>
    </row>
    <row r="7" ht="15.6" spans="1:12">
      <c r="A7" s="15" t="str">
        <f>IF(H7="","",ROW()-6)</f>
        <v/>
      </c>
      <c r="B7" s="16"/>
      <c r="C7" s="16"/>
      <c r="D7" s="16"/>
      <c r="E7" s="393"/>
      <c r="F7" s="62"/>
      <c r="G7" s="62"/>
      <c r="H7" s="393"/>
      <c r="I7" s="393"/>
      <c r="J7" s="393" t="str">
        <f>IF(H7=0,"",(I7-H7)/H7*100)</f>
        <v/>
      </c>
      <c r="K7" s="16"/>
      <c r="L7" s="19" t="s">
        <v>519</v>
      </c>
    </row>
    <row r="8" ht="15.6" spans="1:12">
      <c r="A8" s="15" t="str">
        <f t="shared" ref="A8:A26" si="0">IF(H8="","",ROW()-6)</f>
        <v/>
      </c>
      <c r="B8" s="16"/>
      <c r="C8" s="16"/>
      <c r="D8" s="16"/>
      <c r="E8" s="393"/>
      <c r="F8" s="62"/>
      <c r="G8" s="62"/>
      <c r="H8" s="393"/>
      <c r="I8" s="393"/>
      <c r="J8" s="393" t="str">
        <f t="shared" ref="J8:J27" si="1">IF(H8=0,"",(I8-H8)/H8*100)</f>
        <v/>
      </c>
      <c r="K8" s="16"/>
      <c r="L8" s="19" t="s">
        <v>520</v>
      </c>
    </row>
    <row r="9" ht="15.6" spans="1:12">
      <c r="A9" s="15" t="str">
        <f t="shared" si="0"/>
        <v/>
      </c>
      <c r="B9" s="16"/>
      <c r="C9" s="16"/>
      <c r="D9" s="16"/>
      <c r="E9" s="393"/>
      <c r="F9" s="62"/>
      <c r="G9" s="62"/>
      <c r="H9" s="393"/>
      <c r="I9" s="393"/>
      <c r="J9" s="393" t="str">
        <f t="shared" si="1"/>
        <v/>
      </c>
      <c r="K9" s="16"/>
      <c r="L9" s="19" t="s">
        <v>521</v>
      </c>
    </row>
    <row r="10" ht="15.6" spans="1:12">
      <c r="A10" s="15" t="str">
        <f t="shared" si="0"/>
        <v/>
      </c>
      <c r="B10" s="16"/>
      <c r="C10" s="16"/>
      <c r="D10" s="16"/>
      <c r="E10" s="393"/>
      <c r="F10" s="62"/>
      <c r="G10" s="62"/>
      <c r="H10" s="393"/>
      <c r="I10" s="393"/>
      <c r="J10" s="393" t="str">
        <f t="shared" si="1"/>
        <v/>
      </c>
      <c r="K10" s="16"/>
      <c r="L10" s="19" t="s">
        <v>522</v>
      </c>
    </row>
    <row r="11" ht="15.6" spans="1:12">
      <c r="A11" s="15" t="str">
        <f t="shared" si="0"/>
        <v/>
      </c>
      <c r="B11" s="16"/>
      <c r="C11" s="16"/>
      <c r="D11" s="16"/>
      <c r="E11" s="393"/>
      <c r="F11" s="62"/>
      <c r="G11" s="62"/>
      <c r="H11" s="393"/>
      <c r="I11" s="393"/>
      <c r="J11" s="393" t="str">
        <f t="shared" si="1"/>
        <v/>
      </c>
      <c r="K11" s="16"/>
      <c r="L11" s="19" t="s">
        <v>523</v>
      </c>
    </row>
    <row r="12" ht="15.6" spans="1:12">
      <c r="A12" s="15" t="str">
        <f t="shared" si="0"/>
        <v/>
      </c>
      <c r="B12" s="16"/>
      <c r="C12" s="16"/>
      <c r="D12" s="16"/>
      <c r="E12" s="393"/>
      <c r="F12" s="62"/>
      <c r="G12" s="62"/>
      <c r="H12" s="393"/>
      <c r="I12" s="393"/>
      <c r="J12" s="393" t="str">
        <f t="shared" si="1"/>
        <v/>
      </c>
      <c r="K12" s="16"/>
      <c r="L12" s="19" t="s">
        <v>524</v>
      </c>
    </row>
    <row r="13" ht="15.6" spans="1:12">
      <c r="A13" s="15" t="str">
        <f t="shared" si="0"/>
        <v/>
      </c>
      <c r="B13" s="16"/>
      <c r="C13" s="16"/>
      <c r="D13" s="16"/>
      <c r="E13" s="393"/>
      <c r="F13" s="62"/>
      <c r="G13" s="62"/>
      <c r="H13" s="393"/>
      <c r="I13" s="393"/>
      <c r="J13" s="393" t="str">
        <f t="shared" si="1"/>
        <v/>
      </c>
      <c r="K13" s="16"/>
      <c r="L13" s="19" t="s">
        <v>525</v>
      </c>
    </row>
    <row r="14" ht="15.6" spans="1:12">
      <c r="A14" s="15" t="str">
        <f t="shared" si="0"/>
        <v/>
      </c>
      <c r="B14" s="16"/>
      <c r="C14" s="16"/>
      <c r="D14" s="16"/>
      <c r="E14" s="393"/>
      <c r="F14" s="62"/>
      <c r="G14" s="62"/>
      <c r="H14" s="393"/>
      <c r="I14" s="393"/>
      <c r="J14" s="393" t="str">
        <f t="shared" si="1"/>
        <v/>
      </c>
      <c r="K14" s="16"/>
      <c r="L14" s="19" t="s">
        <v>526</v>
      </c>
    </row>
    <row r="15" ht="15.6" spans="1:12">
      <c r="A15" s="15" t="str">
        <f t="shared" si="0"/>
        <v/>
      </c>
      <c r="B15" s="16"/>
      <c r="C15" s="16"/>
      <c r="D15" s="16"/>
      <c r="E15" s="393"/>
      <c r="F15" s="62"/>
      <c r="G15" s="62"/>
      <c r="H15" s="393"/>
      <c r="I15" s="393"/>
      <c r="J15" s="393" t="str">
        <f t="shared" si="1"/>
        <v/>
      </c>
      <c r="K15" s="16"/>
      <c r="L15" s="19" t="s">
        <v>527</v>
      </c>
    </row>
    <row r="16" ht="15.6" spans="1:12">
      <c r="A16" s="15" t="str">
        <f t="shared" si="0"/>
        <v/>
      </c>
      <c r="B16" s="16"/>
      <c r="C16" s="16"/>
      <c r="D16" s="16"/>
      <c r="E16" s="393"/>
      <c r="F16" s="62"/>
      <c r="G16" s="62"/>
      <c r="H16" s="393"/>
      <c r="I16" s="393"/>
      <c r="J16" s="393" t="str">
        <f t="shared" si="1"/>
        <v/>
      </c>
      <c r="K16" s="16"/>
      <c r="L16" s="19" t="s">
        <v>528</v>
      </c>
    </row>
    <row r="17" ht="15.6" spans="1:12">
      <c r="A17" s="15" t="str">
        <f t="shared" si="0"/>
        <v/>
      </c>
      <c r="B17" s="16"/>
      <c r="C17" s="16"/>
      <c r="D17" s="16"/>
      <c r="E17" s="393"/>
      <c r="F17" s="62"/>
      <c r="G17" s="62"/>
      <c r="H17" s="393"/>
      <c r="I17" s="393"/>
      <c r="J17" s="393" t="str">
        <f t="shared" si="1"/>
        <v/>
      </c>
      <c r="K17" s="16"/>
      <c r="L17" s="19" t="s">
        <v>529</v>
      </c>
    </row>
    <row r="18" ht="15.6" spans="1:12">
      <c r="A18" s="15" t="str">
        <f t="shared" si="0"/>
        <v/>
      </c>
      <c r="B18" s="16"/>
      <c r="C18" s="16"/>
      <c r="D18" s="16"/>
      <c r="E18" s="393"/>
      <c r="F18" s="62"/>
      <c r="G18" s="62"/>
      <c r="H18" s="393"/>
      <c r="I18" s="393"/>
      <c r="J18" s="393" t="str">
        <f t="shared" si="1"/>
        <v/>
      </c>
      <c r="K18" s="16"/>
      <c r="L18" s="19" t="s">
        <v>530</v>
      </c>
    </row>
    <row r="19" ht="15.6" spans="1:12">
      <c r="A19" s="15" t="str">
        <f t="shared" si="0"/>
        <v/>
      </c>
      <c r="B19" s="16"/>
      <c r="C19" s="16"/>
      <c r="D19" s="16"/>
      <c r="E19" s="393"/>
      <c r="F19" s="62"/>
      <c r="G19" s="62"/>
      <c r="H19" s="393"/>
      <c r="I19" s="393"/>
      <c r="J19" s="393" t="str">
        <f t="shared" si="1"/>
        <v/>
      </c>
      <c r="K19" s="16"/>
      <c r="L19" s="19" t="s">
        <v>531</v>
      </c>
    </row>
    <row r="20" ht="15.6" spans="1:12">
      <c r="A20" s="15" t="str">
        <f t="shared" si="0"/>
        <v/>
      </c>
      <c r="B20" s="16"/>
      <c r="C20" s="16"/>
      <c r="D20" s="16"/>
      <c r="E20" s="393"/>
      <c r="F20" s="62"/>
      <c r="G20" s="62"/>
      <c r="H20" s="393"/>
      <c r="I20" s="393"/>
      <c r="J20" s="393" t="str">
        <f t="shared" si="1"/>
        <v/>
      </c>
      <c r="K20" s="16"/>
      <c r="L20" s="19" t="s">
        <v>532</v>
      </c>
    </row>
    <row r="21" ht="15.6" spans="1:12">
      <c r="A21" s="15" t="str">
        <f t="shared" si="0"/>
        <v/>
      </c>
      <c r="B21" s="16"/>
      <c r="C21" s="16"/>
      <c r="D21" s="16"/>
      <c r="E21" s="393"/>
      <c r="F21" s="62"/>
      <c r="G21" s="62"/>
      <c r="H21" s="393"/>
      <c r="I21" s="393"/>
      <c r="J21" s="393" t="str">
        <f t="shared" si="1"/>
        <v/>
      </c>
      <c r="K21" s="16"/>
      <c r="L21" s="19" t="s">
        <v>533</v>
      </c>
    </row>
    <row r="22" ht="15.6" spans="1:12">
      <c r="A22" s="15" t="str">
        <f t="shared" si="0"/>
        <v/>
      </c>
      <c r="B22" s="16"/>
      <c r="C22" s="16"/>
      <c r="D22" s="16"/>
      <c r="E22" s="393"/>
      <c r="F22" s="62"/>
      <c r="G22" s="62"/>
      <c r="H22" s="393"/>
      <c r="I22" s="393"/>
      <c r="J22" s="393" t="str">
        <f t="shared" si="1"/>
        <v/>
      </c>
      <c r="K22" s="16"/>
      <c r="L22" s="19" t="s">
        <v>538</v>
      </c>
    </row>
    <row r="23" ht="15.6" spans="1:12">
      <c r="A23" s="15" t="str">
        <f t="shared" si="0"/>
        <v/>
      </c>
      <c r="B23" s="16"/>
      <c r="C23" s="16"/>
      <c r="D23" s="16"/>
      <c r="E23" s="393"/>
      <c r="F23" s="62"/>
      <c r="G23" s="62"/>
      <c r="H23" s="393"/>
      <c r="I23" s="393"/>
      <c r="J23" s="393" t="str">
        <f t="shared" si="1"/>
        <v/>
      </c>
      <c r="K23" s="16"/>
      <c r="L23" s="19" t="s">
        <v>539</v>
      </c>
    </row>
    <row r="24" ht="15.6" spans="1:12">
      <c r="A24" s="15" t="str">
        <f t="shared" si="0"/>
        <v/>
      </c>
      <c r="B24" s="16"/>
      <c r="C24" s="16"/>
      <c r="D24" s="16"/>
      <c r="E24" s="393"/>
      <c r="F24" s="62"/>
      <c r="G24" s="62"/>
      <c r="H24" s="393"/>
      <c r="I24" s="393"/>
      <c r="J24" s="393" t="str">
        <f t="shared" si="1"/>
        <v/>
      </c>
      <c r="K24" s="16"/>
      <c r="L24" s="19" t="s">
        <v>540</v>
      </c>
    </row>
    <row r="25" ht="15.6" spans="1:12">
      <c r="A25" s="15" t="str">
        <f t="shared" si="0"/>
        <v/>
      </c>
      <c r="B25" s="16"/>
      <c r="C25" s="16"/>
      <c r="D25" s="16"/>
      <c r="E25" s="393"/>
      <c r="F25" s="62"/>
      <c r="G25" s="62"/>
      <c r="H25" s="393"/>
      <c r="I25" s="393"/>
      <c r="J25" s="393" t="str">
        <f t="shared" si="1"/>
        <v/>
      </c>
      <c r="K25" s="16"/>
      <c r="L25" s="19" t="s">
        <v>541</v>
      </c>
    </row>
    <row r="26" ht="15.6" spans="1:12">
      <c r="A26" s="15" t="str">
        <f t="shared" si="0"/>
        <v/>
      </c>
      <c r="B26" s="16"/>
      <c r="C26" s="16"/>
      <c r="D26" s="16"/>
      <c r="E26" s="393"/>
      <c r="F26" s="62"/>
      <c r="G26" s="62"/>
      <c r="H26" s="393"/>
      <c r="I26" s="393"/>
      <c r="J26" s="393" t="str">
        <f t="shared" si="1"/>
        <v/>
      </c>
      <c r="K26" s="16"/>
      <c r="L26" s="19" t="s">
        <v>542</v>
      </c>
    </row>
    <row r="27" customHeight="1" spans="1:12">
      <c r="A27" s="607" t="s">
        <v>511</v>
      </c>
      <c r="B27" s="608"/>
      <c r="C27" s="609"/>
      <c r="D27" s="609"/>
      <c r="E27" s="393"/>
      <c r="F27" s="586"/>
      <c r="G27" s="586">
        <f>SUM(G7:G26)</f>
        <v>0</v>
      </c>
      <c r="H27" s="393">
        <f>SUM(H7:H26)</f>
        <v>0</v>
      </c>
      <c r="I27" s="393">
        <f>SUM(I7:I26)</f>
        <v>0</v>
      </c>
      <c r="J27" s="393" t="str">
        <f t="shared" si="1"/>
        <v/>
      </c>
      <c r="K27" s="586"/>
    </row>
    <row r="28" s="3" customFormat="1" customHeight="1" spans="1:12">
      <c r="A28" s="3" t="str">
        <f>基本信息输入表!$K$6&amp;"填表人："&amp;基本信息输入表!$M$17</f>
        <v>产权持有人填表人：袁佳</v>
      </c>
      <c r="I28" s="3" t="str">
        <f>"评估人员："&amp;基本信息输入表!$Q$17</f>
        <v>评估人员：韩策</v>
      </c>
      <c r="J28" s="610"/>
      <c r="L28" s="24"/>
    </row>
    <row r="29" s="3" customFormat="1" customHeight="1" spans="1:12">
      <c r="A29" s="3" t="str">
        <f>"填表日期："&amp;YEAR(基本信息输入表!$O$17)&amp;"年"&amp;MONTH(基本信息输入表!$O$17)&amp;"月"&amp;DAY(基本信息输入表!$O$17)&amp;"日"</f>
        <v>填表日期：2025年12月15日</v>
      </c>
      <c r="J29" s="610"/>
      <c r="L29" s="2"/>
    </row>
  </sheetData>
  <mergeCells count="3">
    <mergeCell ref="A2:K2"/>
    <mergeCell ref="A3:K3"/>
    <mergeCell ref="A27:B2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fitToHeight="0" orientation="landscape"/>
  <headerFooter scaleWithDoc="0">
    <oddFooter>&amp;C&amp;"宋体,常规"&amp;10第&amp;"Arial Narrow,常规"&amp;P&amp;"宋体,常规"页，共&amp;"Arial Narrow,常规"&amp;N&amp;"宋体,常规"页</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交易性金融资产汇总">
    <pageSetUpPr fitToPage="1"/>
  </sheetPr>
  <dimension ref="A1:H29"/>
  <sheetViews>
    <sheetView showGridLines="0" workbookViewId="0">
      <selection activeCell="H6" sqref="H6"/>
    </sheetView>
  </sheetViews>
  <sheetFormatPr defaultColWidth="9" defaultRowHeight="15.75" customHeight="1" outlineLevelCol="7"/>
  <cols>
    <col min="1" max="1" width="7.5" style="344" customWidth="1"/>
    <col min="2" max="2" width="28" style="344" customWidth="1"/>
    <col min="3" max="3" width="15.6666666666667" style="344" hidden="1" customWidth="1" outlineLevel="1"/>
    <col min="4" max="4" width="18.6666666666667" style="344" customWidth="1" collapsed="1"/>
    <col min="5" max="6" width="18.6666666666667" style="344" customWidth="1"/>
    <col min="7" max="7" width="14.1666666666667" style="344" customWidth="1"/>
    <col min="8" max="16384" width="9" style="344"/>
  </cols>
  <sheetData>
    <row r="1" customHeight="1" spans="1:7">
      <c r="A1" s="4" t="s">
        <v>398</v>
      </c>
    </row>
    <row r="2" s="595" customFormat="1" ht="30" customHeight="1" spans="1:7">
      <c r="A2" s="597" t="s">
        <v>547</v>
      </c>
      <c r="B2" s="597"/>
      <c r="C2" s="597"/>
      <c r="D2" s="597"/>
      <c r="E2" s="597"/>
      <c r="F2" s="597"/>
      <c r="G2" s="597"/>
    </row>
    <row r="3" customHeight="1" spans="1:7">
      <c r="A3" s="596" t="str">
        <f>"评估基准日："&amp;TEXT(基本信息输入表!M7,"yyyy年mm月dd日")</f>
        <v>评估基准日：2025年11月30日</v>
      </c>
      <c r="B3" s="596"/>
      <c r="C3" s="596"/>
      <c r="D3" s="596"/>
      <c r="E3" s="596"/>
      <c r="F3" s="596"/>
      <c r="G3" s="596"/>
    </row>
    <row r="4" ht="14.25" customHeight="1" spans="1:7">
      <c r="A4" s="596"/>
      <c r="B4" s="596"/>
      <c r="C4" s="596"/>
      <c r="D4" s="596"/>
      <c r="E4" s="596"/>
      <c r="F4" s="596"/>
      <c r="G4" s="598" t="s">
        <v>548</v>
      </c>
    </row>
    <row r="5" customHeight="1" spans="1:7">
      <c r="A5" s="599" t="str">
        <f>基本信息输入表!K6&amp;"："&amp;基本信息输入表!M6</f>
        <v>产权持有人：湖北省徽工生物技本研究有限公司</v>
      </c>
      <c r="B5" s="599"/>
      <c r="C5" s="599"/>
      <c r="D5" s="599"/>
      <c r="G5" s="402" t="str">
        <f>"金额单位："&amp;基本信息输入表!M10&amp;"元"</f>
        <v>金额单位：人民币元</v>
      </c>
    </row>
    <row r="6" s="596" customFormat="1" customHeight="1" spans="1:7">
      <c r="A6" s="166" t="s">
        <v>500</v>
      </c>
      <c r="B6" s="166" t="s">
        <v>501</v>
      </c>
      <c r="C6" s="336" t="s">
        <v>403</v>
      </c>
      <c r="D6" s="166" t="s">
        <v>502</v>
      </c>
      <c r="E6" s="166" t="s">
        <v>405</v>
      </c>
      <c r="F6" s="600" t="s">
        <v>406</v>
      </c>
      <c r="G6" s="166" t="s">
        <v>407</v>
      </c>
    </row>
    <row r="7" customHeight="1" spans="1:7">
      <c r="A7" s="166" t="s">
        <v>549</v>
      </c>
      <c r="B7" s="166" t="s">
        <v>550</v>
      </c>
      <c r="C7" s="570">
        <f>'3-2-1交易性-股票'!I27</f>
        <v>0</v>
      </c>
      <c r="D7" s="570">
        <f>'3-2-1交易性-股票'!J27</f>
        <v>0</v>
      </c>
      <c r="E7" s="570">
        <f>'3-2-1交易性-股票'!K27</f>
        <v>0</v>
      </c>
      <c r="F7" s="571">
        <f>E7-D7</f>
        <v>0</v>
      </c>
      <c r="G7" s="360" t="str">
        <f>IF(D7=0,"",F7/D7*100)</f>
        <v/>
      </c>
    </row>
    <row r="8" customHeight="1" spans="1:7">
      <c r="A8" s="166" t="s">
        <v>551</v>
      </c>
      <c r="B8" s="166" t="s">
        <v>552</v>
      </c>
      <c r="C8" s="570">
        <f>'3-2-2交易性-债券'!I27</f>
        <v>0</v>
      </c>
      <c r="D8" s="570">
        <f>'3-2-2交易性-债券'!J27</f>
        <v>0</v>
      </c>
      <c r="E8" s="570">
        <f>'3-2-2交易性-债券'!K27</f>
        <v>0</v>
      </c>
      <c r="F8" s="571">
        <f>E8-D8</f>
        <v>0</v>
      </c>
      <c r="G8" s="360" t="str">
        <f>IF(D8=0,"",F8/D8*100)</f>
        <v/>
      </c>
    </row>
    <row r="9" customHeight="1" spans="1:7">
      <c r="A9" s="166" t="s">
        <v>553</v>
      </c>
      <c r="B9" s="166" t="s">
        <v>554</v>
      </c>
      <c r="C9" s="570">
        <f>'3-2-3交易性-基金'!I27</f>
        <v>0</v>
      </c>
      <c r="D9" s="570">
        <f>'3-2-3交易性-基金'!J27</f>
        <v>0</v>
      </c>
      <c r="E9" s="570">
        <f>'3-2-3交易性-基金'!K27</f>
        <v>0</v>
      </c>
      <c r="F9" s="571">
        <f>E9-D9</f>
        <v>0</v>
      </c>
      <c r="G9" s="360" t="str">
        <f>IF(D9=0,"",F9/D9*100)</f>
        <v/>
      </c>
    </row>
    <row r="10" customHeight="1" spans="1:7">
      <c r="A10" s="166"/>
      <c r="B10" s="336"/>
      <c r="C10" s="601"/>
      <c r="D10" s="570"/>
      <c r="E10" s="571"/>
      <c r="F10" s="571"/>
      <c r="G10" s="360" t="str">
        <f>IF(D10=0,"",F10/D10*100)</f>
        <v/>
      </c>
    </row>
    <row r="11" customHeight="1" spans="1:7">
      <c r="A11" s="166"/>
      <c r="B11" s="166"/>
      <c r="C11" s="591"/>
      <c r="D11" s="570"/>
      <c r="E11" s="571"/>
      <c r="F11" s="571"/>
      <c r="G11" s="360" t="str">
        <f>IF(D11=0,"",F11/D11*100)</f>
        <v/>
      </c>
    </row>
    <row r="12" customHeight="1" spans="1:7">
      <c r="A12" s="166"/>
      <c r="B12" s="602"/>
      <c r="C12" s="567"/>
      <c r="D12" s="570"/>
      <c r="E12" s="571"/>
      <c r="F12" s="571"/>
      <c r="G12" s="360"/>
    </row>
    <row r="13" customHeight="1" spans="1:7">
      <c r="A13" s="166"/>
      <c r="B13" s="602"/>
      <c r="C13" s="567"/>
      <c r="D13" s="570"/>
      <c r="E13" s="571"/>
      <c r="F13" s="571"/>
      <c r="G13" s="360"/>
    </row>
    <row r="14" customHeight="1" spans="1:7">
      <c r="A14" s="166"/>
      <c r="B14" s="602"/>
      <c r="C14" s="567"/>
      <c r="D14" s="570"/>
      <c r="E14" s="571"/>
      <c r="F14" s="571"/>
      <c r="G14" s="360"/>
    </row>
    <row r="15" customHeight="1" spans="1:7">
      <c r="A15" s="166"/>
      <c r="B15" s="602"/>
      <c r="C15" s="567"/>
      <c r="D15" s="570"/>
      <c r="E15" s="571"/>
      <c r="F15" s="571"/>
      <c r="G15" s="360"/>
    </row>
    <row r="16" customHeight="1" spans="1:7">
      <c r="A16" s="166"/>
      <c r="B16" s="602"/>
      <c r="C16" s="567"/>
      <c r="D16" s="570"/>
      <c r="E16" s="571"/>
      <c r="F16" s="571"/>
      <c r="G16" s="360"/>
    </row>
    <row r="17" customHeight="1" spans="1:8">
      <c r="A17" s="166"/>
      <c r="B17" s="602"/>
      <c r="C17" s="567"/>
      <c r="D17" s="570"/>
      <c r="E17" s="571"/>
      <c r="F17" s="571"/>
      <c r="G17" s="360"/>
    </row>
    <row r="18" customHeight="1" spans="1:8">
      <c r="A18" s="166"/>
      <c r="B18" s="602"/>
      <c r="C18" s="567"/>
      <c r="D18" s="570"/>
      <c r="E18" s="571"/>
      <c r="F18" s="571"/>
      <c r="G18" s="360"/>
    </row>
    <row r="19" customHeight="1" spans="1:8">
      <c r="A19" s="166"/>
      <c r="B19" s="602"/>
      <c r="C19" s="567"/>
      <c r="D19" s="570"/>
      <c r="E19" s="571"/>
      <c r="F19" s="571"/>
      <c r="G19" s="360"/>
    </row>
    <row r="20" customHeight="1" spans="1:8">
      <c r="A20" s="166"/>
      <c r="B20" s="602"/>
      <c r="C20" s="567"/>
      <c r="D20" s="570"/>
      <c r="E20" s="571"/>
      <c r="F20" s="571"/>
      <c r="G20" s="360"/>
    </row>
    <row r="21" customHeight="1" spans="1:8">
      <c r="A21" s="166"/>
      <c r="B21" s="602"/>
      <c r="C21" s="567"/>
      <c r="D21" s="570"/>
      <c r="E21" s="571"/>
      <c r="F21" s="571"/>
      <c r="G21" s="360"/>
    </row>
    <row r="22" customHeight="1" spans="1:8">
      <c r="A22" s="166"/>
      <c r="B22" s="602"/>
      <c r="C22" s="567"/>
      <c r="D22" s="570"/>
      <c r="E22" s="571"/>
      <c r="F22" s="571"/>
      <c r="G22" s="360"/>
    </row>
    <row r="23" customHeight="1" spans="1:8">
      <c r="A23" s="166"/>
      <c r="B23" s="602"/>
      <c r="C23" s="567"/>
      <c r="D23" s="570"/>
      <c r="E23" s="571"/>
      <c r="F23" s="571"/>
      <c r="G23" s="360"/>
    </row>
    <row r="24" customHeight="1" spans="1:8">
      <c r="A24" s="166"/>
      <c r="B24" s="602"/>
      <c r="C24" s="567"/>
      <c r="D24" s="570"/>
      <c r="E24" s="571"/>
      <c r="F24" s="571"/>
      <c r="G24" s="360"/>
    </row>
    <row r="25" customHeight="1" spans="1:8">
      <c r="A25" s="166"/>
      <c r="B25" s="602"/>
      <c r="C25" s="567"/>
      <c r="D25" s="570"/>
      <c r="E25" s="571"/>
      <c r="F25" s="571"/>
      <c r="G25" s="360"/>
    </row>
    <row r="26" customHeight="1" spans="1:8">
      <c r="A26" s="166"/>
      <c r="B26" s="602"/>
      <c r="C26" s="567"/>
      <c r="D26" s="570"/>
      <c r="E26" s="571"/>
      <c r="F26" s="571"/>
      <c r="G26" s="360"/>
    </row>
    <row r="27" customHeight="1" spans="1:8">
      <c r="A27" s="589" t="s">
        <v>511</v>
      </c>
      <c r="B27" s="591"/>
      <c r="C27" s="570">
        <f>SUM(C7:C26)</f>
        <v>0</v>
      </c>
      <c r="D27" s="570">
        <f>SUM(D7:D26)</f>
        <v>0</v>
      </c>
      <c r="E27" s="570">
        <f>SUM(E7:E26)</f>
        <v>0</v>
      </c>
      <c r="F27" s="571">
        <f>E27-D27</f>
        <v>0</v>
      </c>
      <c r="G27" s="360" t="str">
        <f>IF(D27=0,"",F27/D27*100)</f>
        <v/>
      </c>
    </row>
    <row r="28" s="3" customFormat="1" customHeight="1" spans="1:8">
      <c r="E28" s="3" t="str">
        <f>"评估人员："&amp;基本信息输入表!$Q$18</f>
        <v>评估人员：韩策</v>
      </c>
    </row>
    <row r="29" s="3" customFormat="1" customHeight="1" spans="1:8">
      <c r="H29" s="27"/>
    </row>
  </sheetData>
  <sheetProtection formatCells="0" formatColumns="0" formatRows="0" insertRows="0" insertHyperlinks="0" deleteColumns="0" deleteRows="0" sort="0" autoFilter="0" pivotTables="0"/>
  <mergeCells count="4">
    <mergeCell ref="A2:G2"/>
    <mergeCell ref="A3:G3"/>
    <mergeCell ref="A5:D5"/>
    <mergeCell ref="A27:B2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scale="96" fitToHeight="0" orientation="landscape"/>
  <headerFooter scaleWithDoc="0">
    <oddFooter>&amp;C&amp;"宋体,常规"&amp;10第&amp;"Arial Narrow,常规"&amp;P&amp;"宋体,常规"页，共&amp;"Arial Narrow,常规"&amp;N&amp;"宋体,常规"页</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交易性股票">
    <pageSetUpPr fitToPage="1"/>
  </sheetPr>
  <dimension ref="A1:N29"/>
  <sheetViews>
    <sheetView showGridLines="0" topLeftCell="A5" workbookViewId="0">
      <selection activeCell="H6" sqref="H6"/>
    </sheetView>
  </sheetViews>
  <sheetFormatPr defaultColWidth="9" defaultRowHeight="15.75" customHeight="1"/>
  <cols>
    <col min="1" max="1" width="5.66666666666667" style="3" customWidth="1"/>
    <col min="2" max="2" width="15.1666666666667" style="3" customWidth="1"/>
    <col min="3" max="4" width="9" style="3"/>
    <col min="5" max="5" width="8.66666666666667" style="48" customWidth="1"/>
    <col min="6" max="6" width="7.66666666666667" style="3" customWidth="1"/>
    <col min="7" max="7" width="8.16666666666667" style="3" customWidth="1"/>
    <col min="8" max="8" width="18.1666666666667" style="3" customWidth="1"/>
    <col min="9" max="9" width="14.6666666666667" style="3" hidden="1" customWidth="1" outlineLevel="1"/>
    <col min="10" max="10" width="15.6666666666667" style="3" customWidth="1" collapsed="1"/>
    <col min="11" max="11" width="15.6666666666667" style="3" customWidth="1"/>
    <col min="12" max="12" width="8.5" style="3" customWidth="1"/>
    <col min="13" max="13" width="9" style="3"/>
    <col min="14" max="14" width="9" style="2"/>
    <col min="15" max="16384" width="9" style="3"/>
  </cols>
  <sheetData>
    <row r="1" customHeight="1" spans="1:14">
      <c r="A1" s="4" t="s">
        <v>398</v>
      </c>
    </row>
    <row r="2" s="1" customFormat="1" ht="30" customHeight="1" spans="1:14">
      <c r="A2" s="5" t="s">
        <v>555</v>
      </c>
      <c r="B2" s="5"/>
      <c r="C2" s="5"/>
      <c r="D2" s="5"/>
      <c r="E2" s="5"/>
      <c r="F2" s="5"/>
      <c r="G2" s="5"/>
      <c r="H2" s="5"/>
      <c r="I2" s="5"/>
      <c r="J2" s="5"/>
      <c r="K2" s="5"/>
      <c r="L2" s="5"/>
      <c r="M2" s="5"/>
      <c r="N2" s="6"/>
    </row>
    <row r="3" customHeight="1" spans="1:14">
      <c r="A3" s="2" t="str">
        <f>"评估基准日："&amp;TEXT(基本信息输入表!M7,"yyyy年mm月dd日")</f>
        <v>评估基准日：2025年11月30日</v>
      </c>
      <c r="B3" s="2"/>
      <c r="C3" s="2"/>
      <c r="D3" s="2"/>
      <c r="E3" s="2"/>
      <c r="F3" s="2"/>
      <c r="G3" s="2"/>
      <c r="H3" s="2"/>
      <c r="I3" s="2"/>
      <c r="J3" s="2"/>
      <c r="K3" s="2"/>
      <c r="L3" s="2"/>
      <c r="M3" s="2"/>
    </row>
    <row r="4" ht="14.25" customHeight="1" spans="1:14">
      <c r="A4" s="2"/>
      <c r="B4" s="2"/>
      <c r="C4" s="2"/>
      <c r="D4" s="2"/>
      <c r="E4" s="49"/>
      <c r="F4" s="2"/>
      <c r="G4" s="2"/>
      <c r="H4" s="2"/>
      <c r="I4" s="2"/>
      <c r="J4" s="2"/>
      <c r="K4" s="2"/>
      <c r="L4" s="25" t="s">
        <v>556</v>
      </c>
      <c r="M4" s="25"/>
    </row>
    <row r="5" customHeight="1" spans="1:14">
      <c r="A5" s="3" t="str">
        <f>基本信息输入表!K6&amp;"："&amp;基本信息输入表!M6</f>
        <v>产权持有人：湖北省徽工生物技本研究有限公司</v>
      </c>
      <c r="L5" s="50" t="str">
        <f>"金额单位："&amp;基本信息输入表!M10&amp;"元"</f>
        <v>金额单位：人民币元</v>
      </c>
      <c r="M5" s="50"/>
    </row>
    <row r="6" s="2" customFormat="1" customHeight="1" spans="1:14">
      <c r="A6" s="11" t="s">
        <v>401</v>
      </c>
      <c r="B6" s="11" t="s">
        <v>557</v>
      </c>
      <c r="C6" s="11" t="s">
        <v>558</v>
      </c>
      <c r="D6" s="11" t="s">
        <v>559</v>
      </c>
      <c r="E6" s="579" t="s">
        <v>560</v>
      </c>
      <c r="F6" s="11" t="s">
        <v>561</v>
      </c>
      <c r="G6" s="11" t="s">
        <v>562</v>
      </c>
      <c r="H6" s="11" t="s">
        <v>563</v>
      </c>
      <c r="I6" s="26" t="s">
        <v>403</v>
      </c>
      <c r="J6" s="11" t="s">
        <v>502</v>
      </c>
      <c r="K6" s="11" t="s">
        <v>405</v>
      </c>
      <c r="L6" s="11" t="s">
        <v>407</v>
      </c>
      <c r="M6" s="11" t="s">
        <v>503</v>
      </c>
      <c r="N6" s="14" t="s">
        <v>518</v>
      </c>
    </row>
    <row r="7" ht="15.6" spans="1:14">
      <c r="A7" s="15" t="str">
        <f>IF(C7="","",ROW()-6)</f>
        <v/>
      </c>
      <c r="B7" s="16"/>
      <c r="C7" s="16"/>
      <c r="D7" s="45"/>
      <c r="E7" s="17"/>
      <c r="F7" s="393"/>
      <c r="G7" s="393"/>
      <c r="H7" s="393"/>
      <c r="I7" s="393"/>
      <c r="J7" s="393"/>
      <c r="K7" s="393"/>
      <c r="L7" s="393" t="str">
        <f>IF(J7=0,"",(K7-J7)/J7*100)</f>
        <v/>
      </c>
      <c r="M7" s="16"/>
      <c r="N7" s="19" t="s">
        <v>519</v>
      </c>
    </row>
    <row r="8" ht="15.6" spans="1:14">
      <c r="A8" s="15" t="str">
        <f t="shared" ref="A8:A26" si="0">IF(C8="","",ROW()-6)</f>
        <v/>
      </c>
      <c r="B8" s="16"/>
      <c r="C8" s="16"/>
      <c r="D8" s="45"/>
      <c r="E8" s="17"/>
      <c r="F8" s="393"/>
      <c r="G8" s="393"/>
      <c r="H8" s="393"/>
      <c r="I8" s="393"/>
      <c r="J8" s="393"/>
      <c r="K8" s="393"/>
      <c r="L8" s="393" t="str">
        <f t="shared" ref="L8:L27" si="1">IF(J8=0,"",(K8-J8)/J8*100)</f>
        <v/>
      </c>
      <c r="M8" s="16"/>
      <c r="N8" s="19" t="s">
        <v>520</v>
      </c>
    </row>
    <row r="9" ht="15.6" spans="1:14">
      <c r="A9" s="15" t="str">
        <f t="shared" si="0"/>
        <v/>
      </c>
      <c r="B9" s="16"/>
      <c r="C9" s="16"/>
      <c r="D9" s="45"/>
      <c r="E9" s="17"/>
      <c r="F9" s="393"/>
      <c r="G9" s="393"/>
      <c r="H9" s="393"/>
      <c r="I9" s="393"/>
      <c r="J9" s="393"/>
      <c r="K9" s="393"/>
      <c r="L9" s="393" t="str">
        <f t="shared" si="1"/>
        <v/>
      </c>
      <c r="M9" s="16"/>
      <c r="N9" s="19" t="s">
        <v>521</v>
      </c>
    </row>
    <row r="10" ht="15.6" spans="1:14">
      <c r="A10" s="15" t="str">
        <f t="shared" si="0"/>
        <v/>
      </c>
      <c r="B10" s="16"/>
      <c r="C10" s="16"/>
      <c r="D10" s="45"/>
      <c r="E10" s="17"/>
      <c r="F10" s="393"/>
      <c r="G10" s="393"/>
      <c r="H10" s="393"/>
      <c r="I10" s="393"/>
      <c r="J10" s="393"/>
      <c r="K10" s="393"/>
      <c r="L10" s="393" t="str">
        <f t="shared" si="1"/>
        <v/>
      </c>
      <c r="M10" s="16"/>
      <c r="N10" s="19" t="s">
        <v>522</v>
      </c>
    </row>
    <row r="11" ht="15.6" spans="1:14">
      <c r="A11" s="15" t="str">
        <f t="shared" si="0"/>
        <v/>
      </c>
      <c r="B11" s="16"/>
      <c r="C11" s="16"/>
      <c r="D11" s="45"/>
      <c r="E11" s="17"/>
      <c r="F11" s="393"/>
      <c r="G11" s="393"/>
      <c r="H11" s="393"/>
      <c r="I11" s="393"/>
      <c r="J11" s="393"/>
      <c r="K11" s="393"/>
      <c r="L11" s="393" t="str">
        <f t="shared" si="1"/>
        <v/>
      </c>
      <c r="M11" s="16"/>
      <c r="N11" s="19" t="s">
        <v>523</v>
      </c>
    </row>
    <row r="12" ht="15.6" spans="1:14">
      <c r="A12" s="15" t="str">
        <f t="shared" si="0"/>
        <v/>
      </c>
      <c r="B12" s="16"/>
      <c r="C12" s="16"/>
      <c r="D12" s="45"/>
      <c r="E12" s="17"/>
      <c r="F12" s="393"/>
      <c r="G12" s="393"/>
      <c r="H12" s="393"/>
      <c r="I12" s="393"/>
      <c r="J12" s="393"/>
      <c r="K12" s="393"/>
      <c r="L12" s="393" t="str">
        <f t="shared" si="1"/>
        <v/>
      </c>
      <c r="M12" s="16"/>
      <c r="N12" s="19" t="s">
        <v>524</v>
      </c>
    </row>
    <row r="13" ht="15.6" spans="1:14">
      <c r="A13" s="15" t="str">
        <f t="shared" si="0"/>
        <v/>
      </c>
      <c r="B13" s="16"/>
      <c r="C13" s="16"/>
      <c r="D13" s="45"/>
      <c r="E13" s="17"/>
      <c r="F13" s="393"/>
      <c r="G13" s="393"/>
      <c r="H13" s="393"/>
      <c r="I13" s="393"/>
      <c r="J13" s="393"/>
      <c r="K13" s="393"/>
      <c r="L13" s="393" t="str">
        <f t="shared" si="1"/>
        <v/>
      </c>
      <c r="M13" s="16"/>
      <c r="N13" s="19" t="s">
        <v>525</v>
      </c>
    </row>
    <row r="14" ht="15.6" spans="1:14">
      <c r="A14" s="15" t="str">
        <f t="shared" si="0"/>
        <v/>
      </c>
      <c r="B14" s="16"/>
      <c r="C14" s="16"/>
      <c r="D14" s="45"/>
      <c r="E14" s="17"/>
      <c r="F14" s="393"/>
      <c r="G14" s="393"/>
      <c r="H14" s="393"/>
      <c r="I14" s="393"/>
      <c r="J14" s="393"/>
      <c r="K14" s="393"/>
      <c r="L14" s="393" t="str">
        <f t="shared" si="1"/>
        <v/>
      </c>
      <c r="M14" s="16"/>
      <c r="N14" s="19" t="s">
        <v>526</v>
      </c>
    </row>
    <row r="15" ht="15.6" spans="1:14">
      <c r="A15" s="15" t="str">
        <f t="shared" si="0"/>
        <v/>
      </c>
      <c r="B15" s="16"/>
      <c r="C15" s="16"/>
      <c r="D15" s="45"/>
      <c r="E15" s="17"/>
      <c r="F15" s="393"/>
      <c r="G15" s="393"/>
      <c r="H15" s="393"/>
      <c r="I15" s="393"/>
      <c r="J15" s="393"/>
      <c r="K15" s="393"/>
      <c r="L15" s="393" t="str">
        <f t="shared" si="1"/>
        <v/>
      </c>
      <c r="M15" s="16"/>
      <c r="N15" s="19" t="s">
        <v>527</v>
      </c>
    </row>
    <row r="16" ht="15.6" spans="1:14">
      <c r="A16" s="15" t="str">
        <f t="shared" si="0"/>
        <v/>
      </c>
      <c r="B16" s="16"/>
      <c r="C16" s="16"/>
      <c r="D16" s="45"/>
      <c r="E16" s="17"/>
      <c r="F16" s="393"/>
      <c r="G16" s="393"/>
      <c r="H16" s="393"/>
      <c r="I16" s="393"/>
      <c r="J16" s="393"/>
      <c r="K16" s="393"/>
      <c r="L16" s="393" t="str">
        <f t="shared" si="1"/>
        <v/>
      </c>
      <c r="M16" s="16"/>
      <c r="N16" s="19" t="s">
        <v>528</v>
      </c>
    </row>
    <row r="17" ht="15.6" spans="1:14">
      <c r="A17" s="15" t="str">
        <f t="shared" si="0"/>
        <v/>
      </c>
      <c r="B17" s="16"/>
      <c r="C17" s="16"/>
      <c r="D17" s="45"/>
      <c r="E17" s="17"/>
      <c r="F17" s="393"/>
      <c r="G17" s="393"/>
      <c r="H17" s="393"/>
      <c r="I17" s="393"/>
      <c r="J17" s="393"/>
      <c r="K17" s="393"/>
      <c r="L17" s="393" t="str">
        <f t="shared" si="1"/>
        <v/>
      </c>
      <c r="M17" s="16"/>
      <c r="N17" s="19" t="s">
        <v>529</v>
      </c>
    </row>
    <row r="18" ht="15.6" spans="1:14">
      <c r="A18" s="15" t="str">
        <f t="shared" si="0"/>
        <v/>
      </c>
      <c r="B18" s="16"/>
      <c r="C18" s="16"/>
      <c r="D18" s="45"/>
      <c r="E18" s="17"/>
      <c r="F18" s="393"/>
      <c r="G18" s="393"/>
      <c r="H18" s="393"/>
      <c r="I18" s="393"/>
      <c r="J18" s="393"/>
      <c r="K18" s="393"/>
      <c r="L18" s="393" t="str">
        <f t="shared" si="1"/>
        <v/>
      </c>
      <c r="M18" s="16"/>
      <c r="N18" s="19" t="s">
        <v>530</v>
      </c>
    </row>
    <row r="19" ht="15.6" spans="1:14">
      <c r="A19" s="15" t="str">
        <f t="shared" si="0"/>
        <v/>
      </c>
      <c r="B19" s="16"/>
      <c r="C19" s="16"/>
      <c r="D19" s="45"/>
      <c r="E19" s="17"/>
      <c r="F19" s="393"/>
      <c r="G19" s="393"/>
      <c r="H19" s="393"/>
      <c r="I19" s="393"/>
      <c r="J19" s="393"/>
      <c r="K19" s="393"/>
      <c r="L19" s="393" t="str">
        <f t="shared" si="1"/>
        <v/>
      </c>
      <c r="M19" s="16"/>
      <c r="N19" s="19" t="s">
        <v>531</v>
      </c>
    </row>
    <row r="20" ht="15.6" spans="1:14">
      <c r="A20" s="15" t="str">
        <f t="shared" si="0"/>
        <v/>
      </c>
      <c r="B20" s="16"/>
      <c r="C20" s="16"/>
      <c r="D20" s="45"/>
      <c r="E20" s="17"/>
      <c r="F20" s="393"/>
      <c r="G20" s="393"/>
      <c r="H20" s="393"/>
      <c r="I20" s="393"/>
      <c r="J20" s="393"/>
      <c r="K20" s="393"/>
      <c r="L20" s="393" t="str">
        <f t="shared" si="1"/>
        <v/>
      </c>
      <c r="M20" s="16"/>
      <c r="N20" s="19" t="s">
        <v>532</v>
      </c>
    </row>
    <row r="21" ht="15.6" spans="1:14">
      <c r="A21" s="15" t="str">
        <f t="shared" si="0"/>
        <v/>
      </c>
      <c r="B21" s="16"/>
      <c r="C21" s="16"/>
      <c r="D21" s="45"/>
      <c r="E21" s="17"/>
      <c r="F21" s="393"/>
      <c r="G21" s="393"/>
      <c r="H21" s="393"/>
      <c r="I21" s="393"/>
      <c r="J21" s="393"/>
      <c r="K21" s="393"/>
      <c r="L21" s="393" t="str">
        <f t="shared" si="1"/>
        <v/>
      </c>
      <c r="M21" s="16"/>
      <c r="N21" s="19" t="s">
        <v>533</v>
      </c>
    </row>
    <row r="22" ht="15.6" spans="1:14">
      <c r="A22" s="15" t="str">
        <f t="shared" si="0"/>
        <v/>
      </c>
      <c r="B22" s="16"/>
      <c r="C22" s="16"/>
      <c r="D22" s="45"/>
      <c r="E22" s="17"/>
      <c r="F22" s="393"/>
      <c r="G22" s="393"/>
      <c r="H22" s="393"/>
      <c r="I22" s="393"/>
      <c r="J22" s="393"/>
      <c r="K22" s="393"/>
      <c r="L22" s="393" t="str">
        <f t="shared" si="1"/>
        <v/>
      </c>
      <c r="M22" s="16"/>
      <c r="N22" s="19" t="s">
        <v>538</v>
      </c>
    </row>
    <row r="23" ht="15.6" spans="1:14">
      <c r="A23" s="15" t="str">
        <f t="shared" si="0"/>
        <v/>
      </c>
      <c r="B23" s="16"/>
      <c r="C23" s="16"/>
      <c r="D23" s="45"/>
      <c r="E23" s="17"/>
      <c r="F23" s="393"/>
      <c r="G23" s="393"/>
      <c r="H23" s="393"/>
      <c r="I23" s="393"/>
      <c r="J23" s="393"/>
      <c r="K23" s="393"/>
      <c r="L23" s="393" t="str">
        <f t="shared" si="1"/>
        <v/>
      </c>
      <c r="M23" s="16"/>
      <c r="N23" s="19" t="s">
        <v>539</v>
      </c>
    </row>
    <row r="24" ht="15.6" spans="1:14">
      <c r="A24" s="15" t="str">
        <f t="shared" si="0"/>
        <v/>
      </c>
      <c r="B24" s="16"/>
      <c r="C24" s="16"/>
      <c r="D24" s="45"/>
      <c r="E24" s="17"/>
      <c r="F24" s="393"/>
      <c r="G24" s="393"/>
      <c r="H24" s="393"/>
      <c r="I24" s="393"/>
      <c r="J24" s="393"/>
      <c r="K24" s="393"/>
      <c r="L24" s="393" t="str">
        <f t="shared" si="1"/>
        <v/>
      </c>
      <c r="M24" s="16"/>
      <c r="N24" s="19" t="s">
        <v>540</v>
      </c>
    </row>
    <row r="25" ht="15.6" spans="1:14">
      <c r="A25" s="15" t="str">
        <f t="shared" si="0"/>
        <v/>
      </c>
      <c r="B25" s="16"/>
      <c r="C25" s="16"/>
      <c r="D25" s="45"/>
      <c r="E25" s="17"/>
      <c r="F25" s="393"/>
      <c r="G25" s="393"/>
      <c r="H25" s="393"/>
      <c r="I25" s="393"/>
      <c r="J25" s="393"/>
      <c r="K25" s="393"/>
      <c r="L25" s="393" t="str">
        <f t="shared" si="1"/>
        <v/>
      </c>
      <c r="M25" s="16"/>
      <c r="N25" s="19" t="s">
        <v>541</v>
      </c>
    </row>
    <row r="26" ht="15.6" spans="1:14">
      <c r="A26" s="15" t="str">
        <f t="shared" si="0"/>
        <v/>
      </c>
      <c r="B26" s="16"/>
      <c r="C26" s="16"/>
      <c r="D26" s="45"/>
      <c r="E26" s="17"/>
      <c r="F26" s="393"/>
      <c r="G26" s="393"/>
      <c r="H26" s="393"/>
      <c r="I26" s="393"/>
      <c r="J26" s="393"/>
      <c r="K26" s="393"/>
      <c r="L26" s="393" t="str">
        <f t="shared" si="1"/>
        <v/>
      </c>
      <c r="M26" s="16"/>
      <c r="N26" s="19" t="s">
        <v>542</v>
      </c>
    </row>
    <row r="27" customHeight="1" spans="1:14">
      <c r="A27" s="20" t="s">
        <v>511</v>
      </c>
      <c r="B27" s="21"/>
      <c r="C27" s="23"/>
      <c r="D27" s="23"/>
      <c r="E27" s="53"/>
      <c r="F27" s="393"/>
      <c r="G27" s="393"/>
      <c r="H27" s="393"/>
      <c r="I27" s="393">
        <f>SUM(I7:I26)</f>
        <v>0</v>
      </c>
      <c r="J27" s="393">
        <f>SUM(J7:J26)</f>
        <v>0</v>
      </c>
      <c r="K27" s="393">
        <f>SUM(K7:K26)</f>
        <v>0</v>
      </c>
      <c r="L27" s="393" t="str">
        <f t="shared" si="1"/>
        <v/>
      </c>
      <c r="M27" s="23"/>
    </row>
    <row r="28" customHeight="1" spans="1:14">
      <c r="A28" s="3" t="str">
        <f>基本信息输入表!$K$6&amp;"填表人："&amp;基本信息输入表!$M$19</f>
        <v>产权持有人填表人：袁佳</v>
      </c>
      <c r="J28" s="594"/>
      <c r="K28" s="594" t="str">
        <f>"评估人员："&amp;基本信息输入表!$Q$19</f>
        <v>评估人员：韩策</v>
      </c>
      <c r="L28" s="594"/>
      <c r="N28" s="24"/>
    </row>
    <row r="29" customHeight="1" spans="1:14">
      <c r="A29" s="3" t="str">
        <f>"填表日期："&amp;YEAR(基本信息输入表!$O$19)&amp;"年"&amp;MONTH(基本信息输入表!$O$19)&amp;"月"&amp;DAY(基本信息输入表!$O$19)&amp;"日"</f>
        <v>填表日期：2025年12月15日</v>
      </c>
    </row>
  </sheetData>
  <mergeCells count="5">
    <mergeCell ref="A2:M2"/>
    <mergeCell ref="A3:M3"/>
    <mergeCell ref="L4:M4"/>
    <mergeCell ref="L5:M5"/>
    <mergeCell ref="A27:B2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scale="80" fitToHeight="0" orientation="landscape"/>
  <headerFooter scaleWithDoc="0">
    <oddFooter>&amp;C&amp;"宋体,常规"&amp;10第&amp;"Arial Narrow,常规"&amp;P&amp;"宋体,常规"页，共&amp;"Arial Narrow,常规"&amp;N&amp;"宋体,常规"页</oddFooter>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交易性债券">
    <pageSetUpPr fitToPage="1"/>
  </sheetPr>
  <dimension ref="A1:N29"/>
  <sheetViews>
    <sheetView showGridLines="0" topLeftCell="A5" workbookViewId="0">
      <selection activeCell="H6" sqref="H6"/>
    </sheetView>
  </sheetViews>
  <sheetFormatPr defaultColWidth="9" defaultRowHeight="15.75" customHeight="1"/>
  <cols>
    <col min="1" max="1" width="5.5" style="3" customWidth="1"/>
    <col min="2" max="2" width="18.1666666666667" style="3" customWidth="1"/>
    <col min="3" max="4" width="9" style="3"/>
    <col min="5" max="6" width="8.16666666666667" style="48" customWidth="1"/>
    <col min="7" max="7" width="9" style="3"/>
    <col min="8" max="8" width="7.16666666666667" style="3" customWidth="1"/>
    <col min="9" max="9" width="12.1666666666667" style="3" hidden="1" customWidth="1" outlineLevel="2"/>
    <col min="10" max="10" width="15.6666666666667" style="3" customWidth="1" collapsed="1"/>
    <col min="11" max="11" width="15.6666666666667" style="3" customWidth="1"/>
    <col min="12" max="12" width="10.5" style="3" customWidth="1"/>
    <col min="13" max="13" width="7.66666666666667" style="3" customWidth="1"/>
    <col min="14" max="14" width="9" style="2"/>
    <col min="15" max="16384" width="9" style="3"/>
  </cols>
  <sheetData>
    <row r="1" customHeight="1" spans="1:14">
      <c r="A1" s="4" t="s">
        <v>398</v>
      </c>
    </row>
    <row r="2" s="1" customFormat="1" ht="30" customHeight="1" spans="1:14">
      <c r="A2" s="5" t="s">
        <v>564</v>
      </c>
      <c r="B2" s="5"/>
      <c r="C2" s="5"/>
      <c r="D2" s="5"/>
      <c r="E2" s="5"/>
      <c r="F2" s="5"/>
      <c r="G2" s="5"/>
      <c r="H2" s="5"/>
      <c r="I2" s="5"/>
      <c r="J2" s="5"/>
      <c r="K2" s="5"/>
      <c r="L2" s="5"/>
      <c r="N2" s="6"/>
    </row>
    <row r="3" customHeight="1" spans="1:14">
      <c r="A3" s="2" t="str">
        <f>"评估基准日："&amp;TEXT(基本信息输入表!M7,"yyyy年mm月dd日")</f>
        <v>评估基准日：2025年11月30日</v>
      </c>
      <c r="B3" s="2"/>
      <c r="C3" s="2"/>
      <c r="D3" s="2"/>
      <c r="E3" s="2"/>
      <c r="F3" s="2"/>
      <c r="G3" s="2"/>
      <c r="H3" s="2"/>
      <c r="I3" s="2"/>
      <c r="J3" s="2"/>
      <c r="K3" s="2"/>
      <c r="L3" s="2"/>
    </row>
    <row r="4" ht="14.25" customHeight="1" spans="1:14">
      <c r="A4" s="2"/>
      <c r="B4" s="2"/>
      <c r="C4" s="2"/>
      <c r="D4" s="2"/>
      <c r="E4" s="49"/>
      <c r="F4" s="49"/>
      <c r="G4" s="2"/>
      <c r="H4" s="2"/>
      <c r="I4" s="2"/>
      <c r="J4" s="2"/>
      <c r="K4" s="2"/>
      <c r="L4" s="25" t="s">
        <v>565</v>
      </c>
      <c r="M4" s="25"/>
    </row>
    <row r="5" customHeight="1" spans="1:14">
      <c r="A5" s="3" t="str">
        <f>基本信息输入表!K6&amp;"："&amp;基本信息输入表!M6</f>
        <v>产权持有人：湖北省徽工生物技本研究有限公司</v>
      </c>
      <c r="L5" s="50" t="str">
        <f>"金额单位："&amp;基本信息输入表!M10&amp;"元"</f>
        <v>金额单位：人民币元</v>
      </c>
      <c r="M5" s="50"/>
    </row>
    <row r="6" s="2" customFormat="1" customHeight="1" spans="1:14">
      <c r="A6" s="11" t="s">
        <v>401</v>
      </c>
      <c r="B6" s="11" t="s">
        <v>557</v>
      </c>
      <c r="C6" s="11" t="s">
        <v>566</v>
      </c>
      <c r="D6" s="11" t="s">
        <v>567</v>
      </c>
      <c r="E6" s="579" t="s">
        <v>568</v>
      </c>
      <c r="F6" s="579" t="s">
        <v>560</v>
      </c>
      <c r="G6" s="11" t="s">
        <v>569</v>
      </c>
      <c r="H6" s="11" t="s">
        <v>570</v>
      </c>
      <c r="I6" s="26" t="s">
        <v>403</v>
      </c>
      <c r="J6" s="11" t="s">
        <v>502</v>
      </c>
      <c r="K6" s="11" t="s">
        <v>405</v>
      </c>
      <c r="L6" s="11" t="s">
        <v>407</v>
      </c>
      <c r="M6" s="11" t="s">
        <v>503</v>
      </c>
      <c r="N6" s="14" t="s">
        <v>518</v>
      </c>
    </row>
    <row r="7" ht="15.6" spans="1:14">
      <c r="A7" s="52" t="str">
        <f>IF(C7="","",ROW()-6)</f>
        <v/>
      </c>
      <c r="B7" s="16"/>
      <c r="C7" s="16"/>
      <c r="D7" s="45"/>
      <c r="E7" s="17"/>
      <c r="F7" s="17"/>
      <c r="G7" s="393"/>
      <c r="H7" s="393"/>
      <c r="I7" s="393"/>
      <c r="J7" s="393"/>
      <c r="K7" s="393"/>
      <c r="L7" s="393" t="str">
        <f>IF(J7=0,"",(K7-J7)/J7*100)</f>
        <v/>
      </c>
      <c r="M7" s="16"/>
      <c r="N7" s="19" t="s">
        <v>519</v>
      </c>
    </row>
    <row r="8" ht="15.6" spans="1:14">
      <c r="A8" s="52" t="str">
        <f t="shared" ref="A8:A26" si="0">IF(C8="","",ROW()-6)</f>
        <v/>
      </c>
      <c r="B8" s="16"/>
      <c r="C8" s="16"/>
      <c r="D8" s="45"/>
      <c r="E8" s="17"/>
      <c r="F8" s="17"/>
      <c r="G8" s="393"/>
      <c r="H8" s="393"/>
      <c r="I8" s="393"/>
      <c r="J8" s="393"/>
      <c r="K8" s="393"/>
      <c r="L8" s="393" t="str">
        <f t="shared" ref="L8:L27" si="1">IF(J8=0,"",(K8-J8)/J8*100)</f>
        <v/>
      </c>
      <c r="M8" s="16"/>
      <c r="N8" s="19" t="s">
        <v>520</v>
      </c>
    </row>
    <row r="9" ht="15.6" spans="1:14">
      <c r="A9" s="52" t="str">
        <f t="shared" si="0"/>
        <v/>
      </c>
      <c r="B9" s="16"/>
      <c r="C9" s="16"/>
      <c r="D9" s="45"/>
      <c r="E9" s="17"/>
      <c r="F9" s="17"/>
      <c r="G9" s="393"/>
      <c r="H9" s="393"/>
      <c r="I9" s="393"/>
      <c r="J9" s="393"/>
      <c r="K9" s="393"/>
      <c r="L9" s="393" t="str">
        <f t="shared" si="1"/>
        <v/>
      </c>
      <c r="M9" s="16"/>
      <c r="N9" s="19" t="s">
        <v>521</v>
      </c>
    </row>
    <row r="10" ht="15.6" spans="1:14">
      <c r="A10" s="52" t="str">
        <f t="shared" si="0"/>
        <v/>
      </c>
      <c r="B10" s="16"/>
      <c r="C10" s="16"/>
      <c r="D10" s="45"/>
      <c r="E10" s="17"/>
      <c r="F10" s="17"/>
      <c r="G10" s="393"/>
      <c r="H10" s="393"/>
      <c r="I10" s="393"/>
      <c r="J10" s="393"/>
      <c r="K10" s="393"/>
      <c r="L10" s="393" t="str">
        <f t="shared" si="1"/>
        <v/>
      </c>
      <c r="M10" s="16"/>
      <c r="N10" s="19" t="s">
        <v>522</v>
      </c>
    </row>
    <row r="11" ht="15.6" spans="1:14">
      <c r="A11" s="52" t="str">
        <f t="shared" si="0"/>
        <v/>
      </c>
      <c r="B11" s="16"/>
      <c r="C11" s="16"/>
      <c r="D11" s="45"/>
      <c r="E11" s="17"/>
      <c r="F11" s="17"/>
      <c r="G11" s="393"/>
      <c r="H11" s="393"/>
      <c r="I11" s="393"/>
      <c r="J11" s="393"/>
      <c r="K11" s="393"/>
      <c r="L11" s="393" t="str">
        <f t="shared" si="1"/>
        <v/>
      </c>
      <c r="M11" s="16"/>
      <c r="N11" s="19" t="s">
        <v>523</v>
      </c>
    </row>
    <row r="12" ht="15.6" spans="1:14">
      <c r="A12" s="52" t="str">
        <f t="shared" si="0"/>
        <v/>
      </c>
      <c r="B12" s="16"/>
      <c r="C12" s="16"/>
      <c r="D12" s="45"/>
      <c r="E12" s="17"/>
      <c r="F12" s="17"/>
      <c r="G12" s="393"/>
      <c r="H12" s="393"/>
      <c r="I12" s="393"/>
      <c r="J12" s="393"/>
      <c r="K12" s="393"/>
      <c r="L12" s="393" t="str">
        <f t="shared" si="1"/>
        <v/>
      </c>
      <c r="M12" s="16"/>
      <c r="N12" s="19" t="s">
        <v>524</v>
      </c>
    </row>
    <row r="13" ht="15.6" spans="1:14">
      <c r="A13" s="52" t="str">
        <f t="shared" si="0"/>
        <v/>
      </c>
      <c r="B13" s="16"/>
      <c r="C13" s="16"/>
      <c r="D13" s="45"/>
      <c r="E13" s="17"/>
      <c r="F13" s="17"/>
      <c r="G13" s="393"/>
      <c r="H13" s="393"/>
      <c r="I13" s="393"/>
      <c r="J13" s="393"/>
      <c r="K13" s="393"/>
      <c r="L13" s="393" t="str">
        <f t="shared" si="1"/>
        <v/>
      </c>
      <c r="M13" s="16"/>
      <c r="N13" s="19" t="s">
        <v>525</v>
      </c>
    </row>
    <row r="14" ht="15.6" spans="1:14">
      <c r="A14" s="52" t="str">
        <f t="shared" si="0"/>
        <v/>
      </c>
      <c r="B14" s="16"/>
      <c r="C14" s="16"/>
      <c r="D14" s="45"/>
      <c r="E14" s="17"/>
      <c r="F14" s="17"/>
      <c r="G14" s="393"/>
      <c r="H14" s="393"/>
      <c r="I14" s="393"/>
      <c r="J14" s="393"/>
      <c r="K14" s="393"/>
      <c r="L14" s="393" t="str">
        <f t="shared" si="1"/>
        <v/>
      </c>
      <c r="M14" s="16"/>
      <c r="N14" s="19" t="s">
        <v>526</v>
      </c>
    </row>
    <row r="15" ht="15.6" spans="1:14">
      <c r="A15" s="52" t="str">
        <f t="shared" si="0"/>
        <v/>
      </c>
      <c r="B15" s="16"/>
      <c r="C15" s="16"/>
      <c r="D15" s="45"/>
      <c r="E15" s="17"/>
      <c r="F15" s="17"/>
      <c r="G15" s="393"/>
      <c r="H15" s="393"/>
      <c r="I15" s="393"/>
      <c r="J15" s="393"/>
      <c r="K15" s="393"/>
      <c r="L15" s="393" t="str">
        <f t="shared" si="1"/>
        <v/>
      </c>
      <c r="M15" s="16"/>
      <c r="N15" s="19" t="s">
        <v>527</v>
      </c>
    </row>
    <row r="16" ht="15.6" spans="1:14">
      <c r="A16" s="52" t="str">
        <f t="shared" si="0"/>
        <v/>
      </c>
      <c r="B16" s="16"/>
      <c r="C16" s="16"/>
      <c r="D16" s="45"/>
      <c r="E16" s="17"/>
      <c r="F16" s="17"/>
      <c r="G16" s="393"/>
      <c r="H16" s="393"/>
      <c r="I16" s="393"/>
      <c r="J16" s="393"/>
      <c r="K16" s="393"/>
      <c r="L16" s="393" t="str">
        <f t="shared" si="1"/>
        <v/>
      </c>
      <c r="M16" s="16"/>
      <c r="N16" s="19" t="s">
        <v>528</v>
      </c>
    </row>
    <row r="17" ht="15.6" spans="1:14">
      <c r="A17" s="52" t="str">
        <f t="shared" si="0"/>
        <v/>
      </c>
      <c r="B17" s="16"/>
      <c r="C17" s="16"/>
      <c r="D17" s="45"/>
      <c r="E17" s="17"/>
      <c r="F17" s="17"/>
      <c r="G17" s="393"/>
      <c r="H17" s="393"/>
      <c r="I17" s="393"/>
      <c r="J17" s="393"/>
      <c r="K17" s="393"/>
      <c r="L17" s="393" t="str">
        <f t="shared" si="1"/>
        <v/>
      </c>
      <c r="M17" s="16"/>
      <c r="N17" s="19" t="s">
        <v>529</v>
      </c>
    </row>
    <row r="18" ht="15.6" spans="1:14">
      <c r="A18" s="52" t="str">
        <f t="shared" si="0"/>
        <v/>
      </c>
      <c r="B18" s="16"/>
      <c r="C18" s="16"/>
      <c r="D18" s="45"/>
      <c r="E18" s="17"/>
      <c r="F18" s="17"/>
      <c r="G18" s="393"/>
      <c r="H18" s="393"/>
      <c r="I18" s="393"/>
      <c r="J18" s="393"/>
      <c r="K18" s="393"/>
      <c r="L18" s="393" t="str">
        <f t="shared" si="1"/>
        <v/>
      </c>
      <c r="M18" s="16"/>
      <c r="N18" s="19" t="s">
        <v>530</v>
      </c>
    </row>
    <row r="19" ht="15.6" spans="1:14">
      <c r="A19" s="52" t="str">
        <f t="shared" si="0"/>
        <v/>
      </c>
      <c r="B19" s="16"/>
      <c r="C19" s="16"/>
      <c r="D19" s="45"/>
      <c r="E19" s="17"/>
      <c r="F19" s="17"/>
      <c r="G19" s="393"/>
      <c r="H19" s="393"/>
      <c r="I19" s="393"/>
      <c r="J19" s="393"/>
      <c r="K19" s="393"/>
      <c r="L19" s="393" t="str">
        <f t="shared" si="1"/>
        <v/>
      </c>
      <c r="M19" s="16"/>
      <c r="N19" s="19" t="s">
        <v>531</v>
      </c>
    </row>
    <row r="20" ht="15.6" spans="1:14">
      <c r="A20" s="52" t="str">
        <f t="shared" si="0"/>
        <v/>
      </c>
      <c r="B20" s="16"/>
      <c r="C20" s="16"/>
      <c r="D20" s="45"/>
      <c r="E20" s="17"/>
      <c r="F20" s="17"/>
      <c r="G20" s="393"/>
      <c r="H20" s="393"/>
      <c r="I20" s="393"/>
      <c r="J20" s="393"/>
      <c r="K20" s="393"/>
      <c r="L20" s="393" t="str">
        <f t="shared" si="1"/>
        <v/>
      </c>
      <c r="M20" s="16"/>
      <c r="N20" s="19" t="s">
        <v>532</v>
      </c>
    </row>
    <row r="21" ht="15.6" spans="1:14">
      <c r="A21" s="52" t="str">
        <f t="shared" si="0"/>
        <v/>
      </c>
      <c r="B21" s="16"/>
      <c r="C21" s="16"/>
      <c r="D21" s="45"/>
      <c r="E21" s="17"/>
      <c r="F21" s="17"/>
      <c r="G21" s="393"/>
      <c r="H21" s="393"/>
      <c r="I21" s="393"/>
      <c r="J21" s="393"/>
      <c r="K21" s="393"/>
      <c r="L21" s="393" t="str">
        <f t="shared" si="1"/>
        <v/>
      </c>
      <c r="M21" s="16"/>
      <c r="N21" s="19" t="s">
        <v>533</v>
      </c>
    </row>
    <row r="22" ht="15.6" spans="1:14">
      <c r="A22" s="52" t="str">
        <f t="shared" si="0"/>
        <v/>
      </c>
      <c r="B22" s="16"/>
      <c r="C22" s="16"/>
      <c r="D22" s="45"/>
      <c r="E22" s="17"/>
      <c r="F22" s="17"/>
      <c r="G22" s="393"/>
      <c r="H22" s="393"/>
      <c r="I22" s="393"/>
      <c r="J22" s="393"/>
      <c r="K22" s="393"/>
      <c r="L22" s="393" t="str">
        <f t="shared" si="1"/>
        <v/>
      </c>
      <c r="M22" s="16"/>
      <c r="N22" s="19" t="s">
        <v>538</v>
      </c>
    </row>
    <row r="23" ht="15.6" spans="1:14">
      <c r="A23" s="52" t="str">
        <f t="shared" si="0"/>
        <v/>
      </c>
      <c r="B23" s="16"/>
      <c r="C23" s="16"/>
      <c r="D23" s="45"/>
      <c r="E23" s="17"/>
      <c r="F23" s="17"/>
      <c r="G23" s="393"/>
      <c r="H23" s="393"/>
      <c r="I23" s="393"/>
      <c r="J23" s="393"/>
      <c r="K23" s="393"/>
      <c r="L23" s="393" t="str">
        <f t="shared" si="1"/>
        <v/>
      </c>
      <c r="M23" s="16"/>
      <c r="N23" s="19" t="s">
        <v>539</v>
      </c>
    </row>
    <row r="24" ht="15.6" spans="1:14">
      <c r="A24" s="52" t="str">
        <f t="shared" si="0"/>
        <v/>
      </c>
      <c r="B24" s="16"/>
      <c r="C24" s="16"/>
      <c r="D24" s="45"/>
      <c r="E24" s="17"/>
      <c r="F24" s="17"/>
      <c r="G24" s="393"/>
      <c r="H24" s="393"/>
      <c r="I24" s="393"/>
      <c r="J24" s="393"/>
      <c r="K24" s="393"/>
      <c r="L24" s="393" t="str">
        <f t="shared" si="1"/>
        <v/>
      </c>
      <c r="M24" s="16"/>
      <c r="N24" s="19" t="s">
        <v>540</v>
      </c>
    </row>
    <row r="25" ht="15.6" spans="1:14">
      <c r="A25" s="52" t="str">
        <f t="shared" si="0"/>
        <v/>
      </c>
      <c r="B25" s="16"/>
      <c r="C25" s="16"/>
      <c r="D25" s="45"/>
      <c r="E25" s="17"/>
      <c r="F25" s="17"/>
      <c r="G25" s="393"/>
      <c r="H25" s="393"/>
      <c r="I25" s="393"/>
      <c r="J25" s="393"/>
      <c r="K25" s="393"/>
      <c r="L25" s="393" t="str">
        <f t="shared" si="1"/>
        <v/>
      </c>
      <c r="M25" s="16"/>
      <c r="N25" s="19" t="s">
        <v>541</v>
      </c>
    </row>
    <row r="26" ht="15.6" spans="1:14">
      <c r="A26" s="52" t="str">
        <f t="shared" si="0"/>
        <v/>
      </c>
      <c r="B26" s="16"/>
      <c r="C26" s="16"/>
      <c r="D26" s="45"/>
      <c r="E26" s="17"/>
      <c r="F26" s="17"/>
      <c r="G26" s="393"/>
      <c r="H26" s="393"/>
      <c r="I26" s="393"/>
      <c r="J26" s="393"/>
      <c r="K26" s="393"/>
      <c r="L26" s="393" t="str">
        <f t="shared" si="1"/>
        <v/>
      </c>
      <c r="M26" s="16"/>
      <c r="N26" s="19" t="s">
        <v>542</v>
      </c>
    </row>
    <row r="27" customHeight="1" spans="1:14">
      <c r="A27" s="20" t="s">
        <v>511</v>
      </c>
      <c r="B27" s="21"/>
      <c r="C27" s="23"/>
      <c r="D27" s="23"/>
      <c r="E27" s="53"/>
      <c r="F27" s="53"/>
      <c r="G27" s="393"/>
      <c r="H27" s="393"/>
      <c r="I27" s="393">
        <f>SUM(I7:I26)</f>
        <v>0</v>
      </c>
      <c r="J27" s="393">
        <f>SUM(J7:J26)</f>
        <v>0</v>
      </c>
      <c r="K27" s="393">
        <f>SUM(K7:K26)</f>
        <v>0</v>
      </c>
      <c r="L27" s="393" t="str">
        <f t="shared" si="1"/>
        <v/>
      </c>
      <c r="M27" s="23"/>
    </row>
    <row r="28" customHeight="1" spans="1:14">
      <c r="A28" s="3" t="str">
        <f>基本信息输入表!$K$6&amp;"填表人："&amp;基本信息输入表!$M$20</f>
        <v>产权持有人填表人：袁佳</v>
      </c>
      <c r="K28" s="3" t="str">
        <f>"评估人员："&amp;基本信息输入表!$Q$20</f>
        <v>评估人员：韩策</v>
      </c>
      <c r="N28" s="24"/>
    </row>
    <row r="29" customHeight="1" spans="1:14">
      <c r="A29" s="3" t="str">
        <f>"填表日期："&amp;YEAR(基本信息输入表!$O$20)&amp;"年"&amp;MONTH(基本信息输入表!$O$20)&amp;"月"&amp;DAY(基本信息输入表!$O$20)&amp;"日"</f>
        <v>填表日期：2025年12月15日</v>
      </c>
    </row>
  </sheetData>
  <mergeCells count="5">
    <mergeCell ref="A2:L2"/>
    <mergeCell ref="A3:L3"/>
    <mergeCell ref="L4:M4"/>
    <mergeCell ref="L5:M5"/>
    <mergeCell ref="A27:B2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scale="85" fitToHeight="0" orientation="landscape"/>
  <headerFooter scaleWithDoc="0">
    <oddFooter>&amp;C&amp;"宋体,常规"&amp;10第&amp;"Arial Narrow,常规"&amp;P&amp;"宋体,常规"页，共&amp;"Arial Narrow,常规"&amp;N&amp;"宋体,常规"页</oddFooter>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交易性基金">
    <pageSetUpPr fitToPage="1"/>
  </sheetPr>
  <dimension ref="A1:N29"/>
  <sheetViews>
    <sheetView showGridLines="0" topLeftCell="A4" workbookViewId="0">
      <selection activeCell="H6" sqref="H6"/>
    </sheetView>
  </sheetViews>
  <sheetFormatPr defaultColWidth="9" defaultRowHeight="15.75" customHeight="1"/>
  <cols>
    <col min="1" max="1" width="4.16666666666667" style="3" customWidth="1"/>
    <col min="2" max="2" width="16.6666666666667" style="3" customWidth="1"/>
    <col min="3" max="3" width="10.6666666666667" style="3" customWidth="1"/>
    <col min="4" max="5" width="7.16666666666667" style="3" customWidth="1"/>
    <col min="6" max="6" width="7.16666666666667" style="48" customWidth="1"/>
    <col min="7" max="7" width="9.16666666666667" style="3" customWidth="1"/>
    <col min="8" max="8" width="11.6666666666667" style="3" customWidth="1"/>
    <col min="9" max="9" width="14.1666666666667" style="3" hidden="1" customWidth="1" outlineLevel="1"/>
    <col min="10" max="10" width="14.6666666666667" style="3" customWidth="1" collapsed="1"/>
    <col min="11" max="11" width="14.6666666666667" style="3" customWidth="1"/>
    <col min="12" max="12" width="8.16666666666667" style="3" customWidth="1"/>
    <col min="13" max="13" width="9" style="3"/>
    <col min="14" max="14" width="9" style="2"/>
    <col min="15" max="16384" width="9" style="3"/>
  </cols>
  <sheetData>
    <row r="1" customHeight="1" spans="1:14">
      <c r="A1" s="4" t="s">
        <v>398</v>
      </c>
    </row>
    <row r="2" s="1" customFormat="1" ht="30" customHeight="1" spans="1:14">
      <c r="A2" s="5" t="s">
        <v>571</v>
      </c>
      <c r="B2" s="5"/>
      <c r="C2" s="5"/>
      <c r="D2" s="5"/>
      <c r="E2" s="5"/>
      <c r="F2" s="5"/>
      <c r="G2" s="5"/>
      <c r="H2" s="5"/>
      <c r="I2" s="5"/>
      <c r="J2" s="5"/>
      <c r="K2" s="5"/>
      <c r="L2" s="5"/>
      <c r="M2" s="5"/>
      <c r="N2" s="6"/>
    </row>
    <row r="3" customHeight="1" spans="1:14">
      <c r="A3" s="2" t="str">
        <f>"评估基准日："&amp;TEXT(基本信息输入表!M7,"yyyy年mm月dd日")</f>
        <v>评估基准日：2025年11月30日</v>
      </c>
      <c r="B3" s="2"/>
      <c r="C3" s="2"/>
      <c r="D3" s="2"/>
      <c r="E3" s="2"/>
      <c r="F3" s="2"/>
      <c r="G3" s="2"/>
      <c r="H3" s="2"/>
      <c r="I3" s="2"/>
      <c r="J3" s="2"/>
      <c r="K3" s="2"/>
      <c r="L3" s="2"/>
      <c r="M3" s="2"/>
    </row>
    <row r="4" ht="14.25" customHeight="1" spans="1:14">
      <c r="A4" s="2"/>
      <c r="B4" s="2"/>
      <c r="C4" s="2"/>
      <c r="D4" s="2"/>
      <c r="E4" s="2"/>
      <c r="F4" s="49"/>
      <c r="G4" s="2"/>
      <c r="H4" s="2"/>
      <c r="I4" s="2"/>
      <c r="J4" s="2"/>
      <c r="K4" s="2"/>
      <c r="L4" s="25" t="s">
        <v>572</v>
      </c>
      <c r="M4" s="25"/>
    </row>
    <row r="5" customHeight="1" spans="1:14">
      <c r="A5" s="3" t="str">
        <f>基本信息输入表!K6&amp;"："&amp;基本信息输入表!M6</f>
        <v>产权持有人：湖北省徽工生物技本研究有限公司</v>
      </c>
      <c r="L5" s="50" t="str">
        <f>"金额单位："&amp;基本信息输入表!M10&amp;"元"</f>
        <v>金额单位：人民币元</v>
      </c>
      <c r="M5" s="50"/>
    </row>
    <row r="6" s="2" customFormat="1" customHeight="1" spans="1:14">
      <c r="A6" s="11" t="s">
        <v>401</v>
      </c>
      <c r="B6" s="26" t="s">
        <v>573</v>
      </c>
      <c r="C6" s="11" t="s">
        <v>574</v>
      </c>
      <c r="D6" s="11" t="s">
        <v>575</v>
      </c>
      <c r="E6" s="11" t="s">
        <v>576</v>
      </c>
      <c r="F6" s="579" t="s">
        <v>560</v>
      </c>
      <c r="G6" s="11" t="s">
        <v>570</v>
      </c>
      <c r="H6" s="11" t="s">
        <v>577</v>
      </c>
      <c r="I6" s="26" t="s">
        <v>403</v>
      </c>
      <c r="J6" s="11" t="s">
        <v>502</v>
      </c>
      <c r="K6" s="11" t="s">
        <v>405</v>
      </c>
      <c r="L6" s="11" t="s">
        <v>407</v>
      </c>
      <c r="M6" s="11" t="s">
        <v>503</v>
      </c>
      <c r="N6" s="14" t="s">
        <v>518</v>
      </c>
    </row>
    <row r="7" ht="15.6" spans="1:14">
      <c r="A7" s="15" t="str">
        <f>IF(C7="","",ROW()-6)</f>
        <v/>
      </c>
      <c r="B7" s="16"/>
      <c r="C7" s="16"/>
      <c r="D7" s="16"/>
      <c r="E7" s="45"/>
      <c r="F7" s="17"/>
      <c r="G7" s="393"/>
      <c r="H7" s="393"/>
      <c r="I7" s="393"/>
      <c r="J7" s="393"/>
      <c r="K7" s="393"/>
      <c r="L7" s="393" t="str">
        <f>IF(J7=0,"",(K7-J7)/J7*100)</f>
        <v/>
      </c>
      <c r="M7" s="16"/>
      <c r="N7" s="19" t="s">
        <v>519</v>
      </c>
    </row>
    <row r="8" ht="15.6" spans="1:14">
      <c r="A8" s="15" t="str">
        <f t="shared" ref="A8:A26" si="0">IF(C8="","",ROW()-6)</f>
        <v/>
      </c>
      <c r="B8" s="16"/>
      <c r="C8" s="16"/>
      <c r="D8" s="16"/>
      <c r="E8" s="45"/>
      <c r="F8" s="17"/>
      <c r="G8" s="393"/>
      <c r="H8" s="393"/>
      <c r="I8" s="393"/>
      <c r="J8" s="393"/>
      <c r="K8" s="393"/>
      <c r="L8" s="393" t="str">
        <f t="shared" ref="L8:L27" si="1">IF(J8=0,"",(K8-J8)/J8*100)</f>
        <v/>
      </c>
      <c r="M8" s="16"/>
      <c r="N8" s="19" t="s">
        <v>520</v>
      </c>
    </row>
    <row r="9" ht="15.6" spans="1:14">
      <c r="A9" s="15" t="str">
        <f t="shared" si="0"/>
        <v/>
      </c>
      <c r="B9" s="16"/>
      <c r="C9" s="16"/>
      <c r="D9" s="16"/>
      <c r="E9" s="45"/>
      <c r="F9" s="17"/>
      <c r="G9" s="393"/>
      <c r="H9" s="393"/>
      <c r="I9" s="393"/>
      <c r="J9" s="393"/>
      <c r="K9" s="393"/>
      <c r="L9" s="393" t="str">
        <f t="shared" si="1"/>
        <v/>
      </c>
      <c r="M9" s="16"/>
      <c r="N9" s="19" t="s">
        <v>521</v>
      </c>
    </row>
    <row r="10" ht="15.6" spans="1:14">
      <c r="A10" s="15" t="str">
        <f t="shared" si="0"/>
        <v/>
      </c>
      <c r="B10" s="16"/>
      <c r="C10" s="16"/>
      <c r="D10" s="16"/>
      <c r="E10" s="45"/>
      <c r="F10" s="17"/>
      <c r="G10" s="393"/>
      <c r="H10" s="393"/>
      <c r="I10" s="393"/>
      <c r="J10" s="393"/>
      <c r="K10" s="393"/>
      <c r="L10" s="393" t="str">
        <f t="shared" si="1"/>
        <v/>
      </c>
      <c r="M10" s="16"/>
      <c r="N10" s="19" t="s">
        <v>522</v>
      </c>
    </row>
    <row r="11" ht="15.6" spans="1:14">
      <c r="A11" s="15" t="str">
        <f t="shared" si="0"/>
        <v/>
      </c>
      <c r="B11" s="16"/>
      <c r="C11" s="16"/>
      <c r="D11" s="16"/>
      <c r="E11" s="45"/>
      <c r="F11" s="17"/>
      <c r="G11" s="393"/>
      <c r="H11" s="393"/>
      <c r="I11" s="393"/>
      <c r="J11" s="393"/>
      <c r="K11" s="393"/>
      <c r="L11" s="393" t="str">
        <f t="shared" si="1"/>
        <v/>
      </c>
      <c r="M11" s="16"/>
      <c r="N11" s="19" t="s">
        <v>523</v>
      </c>
    </row>
    <row r="12" ht="15.6" spans="1:14">
      <c r="A12" s="15" t="str">
        <f t="shared" si="0"/>
        <v/>
      </c>
      <c r="B12" s="16"/>
      <c r="C12" s="16"/>
      <c r="D12" s="16"/>
      <c r="E12" s="45"/>
      <c r="F12" s="17"/>
      <c r="G12" s="393"/>
      <c r="H12" s="393"/>
      <c r="I12" s="393"/>
      <c r="J12" s="393"/>
      <c r="K12" s="393"/>
      <c r="L12" s="393" t="str">
        <f t="shared" si="1"/>
        <v/>
      </c>
      <c r="M12" s="16"/>
      <c r="N12" s="19" t="s">
        <v>524</v>
      </c>
    </row>
    <row r="13" ht="15.6" spans="1:14">
      <c r="A13" s="15" t="str">
        <f t="shared" si="0"/>
        <v/>
      </c>
      <c r="B13" s="16"/>
      <c r="C13" s="16"/>
      <c r="D13" s="16"/>
      <c r="E13" s="45"/>
      <c r="F13" s="17"/>
      <c r="G13" s="393"/>
      <c r="H13" s="393"/>
      <c r="I13" s="393"/>
      <c r="J13" s="393"/>
      <c r="K13" s="393"/>
      <c r="L13" s="393" t="str">
        <f t="shared" si="1"/>
        <v/>
      </c>
      <c r="M13" s="16"/>
      <c r="N13" s="19" t="s">
        <v>525</v>
      </c>
    </row>
    <row r="14" ht="15.6" spans="1:14">
      <c r="A14" s="15" t="str">
        <f t="shared" si="0"/>
        <v/>
      </c>
      <c r="B14" s="16"/>
      <c r="C14" s="16"/>
      <c r="D14" s="16"/>
      <c r="E14" s="45"/>
      <c r="F14" s="17"/>
      <c r="G14" s="393"/>
      <c r="H14" s="393"/>
      <c r="I14" s="393"/>
      <c r="J14" s="393"/>
      <c r="K14" s="393"/>
      <c r="L14" s="393" t="str">
        <f t="shared" si="1"/>
        <v/>
      </c>
      <c r="M14" s="16"/>
      <c r="N14" s="19" t="s">
        <v>526</v>
      </c>
    </row>
    <row r="15" ht="15.6" spans="1:14">
      <c r="A15" s="15" t="str">
        <f t="shared" si="0"/>
        <v/>
      </c>
      <c r="B15" s="16"/>
      <c r="C15" s="16"/>
      <c r="D15" s="16"/>
      <c r="E15" s="45"/>
      <c r="F15" s="17"/>
      <c r="G15" s="393"/>
      <c r="H15" s="393"/>
      <c r="I15" s="393"/>
      <c r="J15" s="393"/>
      <c r="K15" s="393"/>
      <c r="L15" s="393" t="str">
        <f t="shared" si="1"/>
        <v/>
      </c>
      <c r="M15" s="16"/>
      <c r="N15" s="19" t="s">
        <v>527</v>
      </c>
    </row>
    <row r="16" ht="15.6" spans="1:14">
      <c r="A16" s="15" t="str">
        <f t="shared" si="0"/>
        <v/>
      </c>
      <c r="B16" s="16"/>
      <c r="C16" s="16"/>
      <c r="D16" s="16"/>
      <c r="E16" s="45"/>
      <c r="F16" s="17"/>
      <c r="G16" s="393"/>
      <c r="H16" s="393"/>
      <c r="I16" s="393"/>
      <c r="J16" s="393"/>
      <c r="K16" s="393"/>
      <c r="L16" s="393" t="str">
        <f t="shared" si="1"/>
        <v/>
      </c>
      <c r="M16" s="16"/>
      <c r="N16" s="19" t="s">
        <v>528</v>
      </c>
    </row>
    <row r="17" ht="15.6" spans="1:14">
      <c r="A17" s="15" t="str">
        <f t="shared" si="0"/>
        <v/>
      </c>
      <c r="B17" s="16"/>
      <c r="C17" s="16"/>
      <c r="D17" s="16"/>
      <c r="E17" s="45"/>
      <c r="F17" s="17"/>
      <c r="G17" s="393"/>
      <c r="H17" s="393"/>
      <c r="I17" s="393"/>
      <c r="J17" s="393"/>
      <c r="K17" s="393"/>
      <c r="L17" s="393" t="str">
        <f t="shared" si="1"/>
        <v/>
      </c>
      <c r="M17" s="16"/>
      <c r="N17" s="19" t="s">
        <v>529</v>
      </c>
    </row>
    <row r="18" ht="15.6" spans="1:14">
      <c r="A18" s="15" t="str">
        <f t="shared" si="0"/>
        <v/>
      </c>
      <c r="B18" s="16"/>
      <c r="C18" s="16"/>
      <c r="D18" s="16"/>
      <c r="E18" s="45"/>
      <c r="F18" s="17"/>
      <c r="G18" s="393"/>
      <c r="H18" s="393"/>
      <c r="I18" s="393"/>
      <c r="J18" s="393"/>
      <c r="K18" s="393"/>
      <c r="L18" s="393" t="str">
        <f t="shared" si="1"/>
        <v/>
      </c>
      <c r="M18" s="16"/>
      <c r="N18" s="19" t="s">
        <v>530</v>
      </c>
    </row>
    <row r="19" ht="15.6" spans="1:14">
      <c r="A19" s="15" t="str">
        <f t="shared" si="0"/>
        <v/>
      </c>
      <c r="B19" s="16"/>
      <c r="C19" s="16"/>
      <c r="D19" s="16"/>
      <c r="E19" s="45"/>
      <c r="F19" s="17"/>
      <c r="G19" s="393"/>
      <c r="H19" s="393"/>
      <c r="I19" s="393"/>
      <c r="J19" s="393"/>
      <c r="K19" s="393"/>
      <c r="L19" s="393" t="str">
        <f t="shared" si="1"/>
        <v/>
      </c>
      <c r="M19" s="16"/>
      <c r="N19" s="19" t="s">
        <v>531</v>
      </c>
    </row>
    <row r="20" ht="15.6" spans="1:14">
      <c r="A20" s="15" t="str">
        <f t="shared" si="0"/>
        <v/>
      </c>
      <c r="B20" s="16"/>
      <c r="C20" s="16"/>
      <c r="D20" s="16"/>
      <c r="E20" s="45"/>
      <c r="F20" s="17"/>
      <c r="G20" s="393"/>
      <c r="H20" s="393"/>
      <c r="I20" s="393"/>
      <c r="J20" s="393"/>
      <c r="K20" s="393"/>
      <c r="L20" s="393" t="str">
        <f t="shared" si="1"/>
        <v/>
      </c>
      <c r="M20" s="16"/>
      <c r="N20" s="19" t="s">
        <v>532</v>
      </c>
    </row>
    <row r="21" ht="15.6" spans="1:14">
      <c r="A21" s="15" t="str">
        <f t="shared" si="0"/>
        <v/>
      </c>
      <c r="B21" s="16"/>
      <c r="C21" s="16"/>
      <c r="D21" s="16"/>
      <c r="E21" s="45"/>
      <c r="F21" s="17"/>
      <c r="G21" s="393"/>
      <c r="H21" s="393"/>
      <c r="I21" s="393"/>
      <c r="J21" s="393"/>
      <c r="K21" s="393"/>
      <c r="L21" s="393" t="str">
        <f t="shared" si="1"/>
        <v/>
      </c>
      <c r="M21" s="16"/>
      <c r="N21" s="19" t="s">
        <v>533</v>
      </c>
    </row>
    <row r="22" ht="15.6" spans="1:14">
      <c r="A22" s="15" t="str">
        <f t="shared" si="0"/>
        <v/>
      </c>
      <c r="B22" s="16"/>
      <c r="C22" s="16"/>
      <c r="D22" s="16"/>
      <c r="E22" s="45"/>
      <c r="F22" s="17"/>
      <c r="G22" s="393"/>
      <c r="H22" s="393"/>
      <c r="I22" s="393"/>
      <c r="J22" s="393"/>
      <c r="K22" s="393"/>
      <c r="L22" s="393" t="str">
        <f t="shared" si="1"/>
        <v/>
      </c>
      <c r="M22" s="16"/>
      <c r="N22" s="19" t="s">
        <v>538</v>
      </c>
    </row>
    <row r="23" ht="15.6" spans="1:14">
      <c r="A23" s="15" t="str">
        <f t="shared" si="0"/>
        <v/>
      </c>
      <c r="B23" s="16"/>
      <c r="C23" s="16"/>
      <c r="D23" s="16"/>
      <c r="E23" s="45"/>
      <c r="F23" s="17"/>
      <c r="G23" s="393"/>
      <c r="H23" s="393"/>
      <c r="I23" s="393"/>
      <c r="J23" s="393"/>
      <c r="K23" s="393"/>
      <c r="L23" s="393" t="str">
        <f t="shared" si="1"/>
        <v/>
      </c>
      <c r="M23" s="16"/>
      <c r="N23" s="19" t="s">
        <v>539</v>
      </c>
    </row>
    <row r="24" ht="15.6" spans="1:14">
      <c r="A24" s="15" t="str">
        <f t="shared" si="0"/>
        <v/>
      </c>
      <c r="B24" s="16"/>
      <c r="C24" s="16"/>
      <c r="D24" s="16"/>
      <c r="E24" s="45"/>
      <c r="F24" s="17"/>
      <c r="G24" s="393"/>
      <c r="H24" s="393"/>
      <c r="I24" s="393"/>
      <c r="J24" s="393"/>
      <c r="K24" s="393"/>
      <c r="L24" s="393" t="str">
        <f t="shared" si="1"/>
        <v/>
      </c>
      <c r="M24" s="16"/>
      <c r="N24" s="19" t="s">
        <v>540</v>
      </c>
    </row>
    <row r="25" ht="15.6" spans="1:14">
      <c r="A25" s="15" t="str">
        <f t="shared" si="0"/>
        <v/>
      </c>
      <c r="B25" s="16"/>
      <c r="C25" s="16"/>
      <c r="D25" s="16"/>
      <c r="E25" s="45"/>
      <c r="F25" s="17"/>
      <c r="G25" s="393"/>
      <c r="H25" s="393"/>
      <c r="I25" s="393"/>
      <c r="J25" s="393"/>
      <c r="K25" s="393"/>
      <c r="L25" s="393" t="str">
        <f t="shared" si="1"/>
        <v/>
      </c>
      <c r="M25" s="16"/>
      <c r="N25" s="19" t="s">
        <v>541</v>
      </c>
    </row>
    <row r="26" ht="15.6" spans="1:14">
      <c r="A26" s="15" t="str">
        <f t="shared" si="0"/>
        <v/>
      </c>
      <c r="B26" s="16"/>
      <c r="C26" s="16"/>
      <c r="D26" s="16"/>
      <c r="E26" s="45"/>
      <c r="F26" s="17"/>
      <c r="G26" s="393"/>
      <c r="H26" s="393"/>
      <c r="I26" s="393"/>
      <c r="J26" s="393"/>
      <c r="K26" s="393"/>
      <c r="L26" s="393" t="str">
        <f t="shared" si="1"/>
        <v/>
      </c>
      <c r="M26" s="16"/>
      <c r="N26" s="19" t="s">
        <v>542</v>
      </c>
    </row>
    <row r="27" customHeight="1" spans="1:14">
      <c r="A27" s="20" t="s">
        <v>511</v>
      </c>
      <c r="B27" s="21"/>
      <c r="C27" s="23"/>
      <c r="D27" s="22"/>
      <c r="E27" s="22"/>
      <c r="F27" s="587"/>
      <c r="G27" s="393"/>
      <c r="H27" s="393"/>
      <c r="I27" s="393">
        <f>SUM(I7:I26)</f>
        <v>0</v>
      </c>
      <c r="J27" s="393">
        <f>SUM(J7:J26)</f>
        <v>0</v>
      </c>
      <c r="K27" s="393">
        <f>SUM(K7:K26)</f>
        <v>0</v>
      </c>
      <c r="L27" s="393" t="str">
        <f t="shared" si="1"/>
        <v/>
      </c>
      <c r="M27" s="23"/>
    </row>
    <row r="28" customHeight="1" spans="1:14">
      <c r="A28" s="3" t="str">
        <f>基本信息输入表!$K$6&amp;"填表人："&amp;基本信息输入表!$M$21</f>
        <v>产权持有人填表人：袁佳</v>
      </c>
      <c r="K28" s="3" t="str">
        <f>"评估人员："&amp;基本信息输入表!$Q$21</f>
        <v>评估人员：韩策</v>
      </c>
      <c r="N28" s="24"/>
    </row>
    <row r="29" customHeight="1" spans="1:14">
      <c r="A29" s="3" t="str">
        <f>"填表日期："&amp;YEAR(基本信息输入表!$O$21)&amp;"年"&amp;MONTH(基本信息输入表!$O$21)&amp;"月"&amp;DAY(基本信息输入表!$O$21)&amp;"日"</f>
        <v>填表日期：2025年12月15日</v>
      </c>
    </row>
  </sheetData>
  <mergeCells count="5">
    <mergeCell ref="A2:M2"/>
    <mergeCell ref="A3:M3"/>
    <mergeCell ref="L4:M4"/>
    <mergeCell ref="L5:M5"/>
    <mergeCell ref="A27:B2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scale="86" fitToHeight="0" orientation="landscape"/>
  <headerFooter scaleWithDoc="0">
    <oddFooter>&amp;C&amp;"宋体,常规"&amp;10第&amp;"Arial Narrow,常规"&amp;P&amp;"宋体,常规"页，共&amp;"Arial Narrow,常规"&amp;N&amp;"宋体,常规"页</oddFooter>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pageSetUpPr fitToPage="1"/>
  </sheetPr>
  <dimension ref="A1:K29"/>
  <sheetViews>
    <sheetView showGridLines="0" workbookViewId="0">
      <selection activeCell="H6" sqref="H6"/>
    </sheetView>
  </sheetViews>
  <sheetFormatPr defaultColWidth="9" defaultRowHeight="15.75" customHeight="1"/>
  <cols>
    <col min="1" max="1" width="5.5" style="3" customWidth="1"/>
    <col min="2" max="2" width="18.1666666666667" style="3" customWidth="1"/>
    <col min="3" max="3" width="9" style="3"/>
    <col min="4" max="4" width="8.16666666666667" style="48" customWidth="1"/>
    <col min="5" max="5" width="7.16666666666667" style="3" customWidth="1"/>
    <col min="6" max="6" width="12.1666666666667" style="3" hidden="1" customWidth="1" outlineLevel="2"/>
    <col min="7" max="7" width="15.6666666666667" style="3" customWidth="1" collapsed="1"/>
    <col min="8" max="8" width="15.6666666666667" style="3" customWidth="1"/>
    <col min="9" max="9" width="10.5" style="3" customWidth="1"/>
    <col min="10" max="10" width="7.66666666666667" style="3" customWidth="1"/>
    <col min="11" max="11" width="9" style="2"/>
    <col min="12" max="16384" width="9" style="3"/>
  </cols>
  <sheetData>
    <row r="1" customHeight="1" spans="1:11">
      <c r="A1" s="4" t="s">
        <v>398</v>
      </c>
    </row>
    <row r="2" s="1" customFormat="1" ht="30" customHeight="1" spans="1:11">
      <c r="A2" s="5" t="s">
        <v>578</v>
      </c>
      <c r="B2" s="5"/>
      <c r="C2" s="5"/>
      <c r="D2" s="5"/>
      <c r="E2" s="5"/>
      <c r="F2" s="5"/>
      <c r="G2" s="5"/>
      <c r="H2" s="5"/>
      <c r="I2" s="5"/>
      <c r="K2" s="6"/>
    </row>
    <row r="3" customHeight="1" spans="1:11">
      <c r="A3" s="2" t="str">
        <f>"评估基准日："&amp;TEXT(基本信息输入表!M7,"yyyy年mm月dd日")</f>
        <v>评估基准日：2025年11月30日</v>
      </c>
      <c r="B3" s="2"/>
      <c r="C3" s="2"/>
      <c r="D3" s="2"/>
      <c r="E3" s="2"/>
      <c r="F3" s="2"/>
      <c r="G3" s="2"/>
      <c r="H3" s="2"/>
      <c r="I3" s="2"/>
    </row>
    <row r="4" ht="14.25" customHeight="1" spans="1:11">
      <c r="A4" s="2"/>
      <c r="B4" s="2"/>
      <c r="C4" s="2"/>
      <c r="D4" s="49"/>
      <c r="E4" s="2"/>
      <c r="F4" s="2"/>
      <c r="G4" s="2"/>
      <c r="H4" s="2"/>
      <c r="I4" s="25" t="s">
        <v>579</v>
      </c>
      <c r="J4" s="25"/>
    </row>
    <row r="5" customHeight="1" spans="1:11">
      <c r="A5" s="3" t="str">
        <f>基本信息输入表!K6&amp;"："&amp;基本信息输入表!M6</f>
        <v>产权持有人：湖北省徽工生物技本研究有限公司</v>
      </c>
      <c r="I5" s="50" t="str">
        <f>"金额单位："&amp;基本信息输入表!M10&amp;"元"</f>
        <v>金额单位：人民币元</v>
      </c>
      <c r="J5" s="50"/>
    </row>
    <row r="6" s="2" customFormat="1" customHeight="1" spans="1:11">
      <c r="A6" s="11" t="s">
        <v>401</v>
      </c>
      <c r="B6" s="26" t="s">
        <v>580</v>
      </c>
      <c r="C6" s="26" t="s">
        <v>581</v>
      </c>
      <c r="D6" s="51" t="s">
        <v>582</v>
      </c>
      <c r="E6" s="11" t="s">
        <v>570</v>
      </c>
      <c r="F6" s="26" t="s">
        <v>403</v>
      </c>
      <c r="G6" s="11" t="s">
        <v>502</v>
      </c>
      <c r="H6" s="11" t="s">
        <v>405</v>
      </c>
      <c r="I6" s="11" t="s">
        <v>407</v>
      </c>
      <c r="J6" s="11" t="s">
        <v>503</v>
      </c>
      <c r="K6" s="14" t="s">
        <v>518</v>
      </c>
    </row>
    <row r="7" ht="15.6" spans="1:11">
      <c r="A7" s="52" t="str">
        <f>IF(C7="","",ROW()-6)</f>
        <v/>
      </c>
      <c r="B7" s="16"/>
      <c r="C7" s="16"/>
      <c r="D7" s="17"/>
      <c r="E7" s="393"/>
      <c r="F7" s="393"/>
      <c r="G7" s="393"/>
      <c r="H7" s="393"/>
      <c r="I7" s="393" t="str">
        <f>IF(G7=0,"",(H7-G7)/G7*100)</f>
        <v/>
      </c>
      <c r="J7" s="16"/>
      <c r="K7" s="19" t="s">
        <v>519</v>
      </c>
    </row>
    <row r="8" ht="15.6" spans="1:11">
      <c r="A8" s="52" t="str">
        <f t="shared" ref="A8:A26" si="0">IF(C8="","",ROW()-6)</f>
        <v/>
      </c>
      <c r="B8" s="16"/>
      <c r="C8" s="16"/>
      <c r="D8" s="17"/>
      <c r="E8" s="393"/>
      <c r="F8" s="393"/>
      <c r="G8" s="393"/>
      <c r="H8" s="393"/>
      <c r="I8" s="393" t="str">
        <f t="shared" ref="I8:I27" si="1">IF(G8=0,"",(H8-G8)/G8*100)</f>
        <v/>
      </c>
      <c r="J8" s="16"/>
      <c r="K8" s="19" t="s">
        <v>520</v>
      </c>
    </row>
    <row r="9" ht="15.6" spans="1:11">
      <c r="A9" s="52" t="str">
        <f t="shared" si="0"/>
        <v/>
      </c>
      <c r="B9" s="16"/>
      <c r="C9" s="16"/>
      <c r="D9" s="17"/>
      <c r="E9" s="393"/>
      <c r="F9" s="393"/>
      <c r="G9" s="393"/>
      <c r="H9" s="393"/>
      <c r="I9" s="393" t="str">
        <f t="shared" si="1"/>
        <v/>
      </c>
      <c r="J9" s="16"/>
      <c r="K9" s="19" t="s">
        <v>521</v>
      </c>
    </row>
    <row r="10" ht="15.6" spans="1:11">
      <c r="A10" s="52" t="str">
        <f t="shared" si="0"/>
        <v/>
      </c>
      <c r="B10" s="16"/>
      <c r="C10" s="16"/>
      <c r="D10" s="17"/>
      <c r="E10" s="393"/>
      <c r="F10" s="393"/>
      <c r="G10" s="393"/>
      <c r="H10" s="393"/>
      <c r="I10" s="393" t="str">
        <f t="shared" si="1"/>
        <v/>
      </c>
      <c r="J10" s="16"/>
      <c r="K10" s="19" t="s">
        <v>522</v>
      </c>
    </row>
    <row r="11" ht="15.6" spans="1:11">
      <c r="A11" s="52" t="str">
        <f t="shared" si="0"/>
        <v/>
      </c>
      <c r="B11" s="16"/>
      <c r="C11" s="16"/>
      <c r="D11" s="17"/>
      <c r="E11" s="393"/>
      <c r="F11" s="393"/>
      <c r="G11" s="393"/>
      <c r="H11" s="393"/>
      <c r="I11" s="393" t="str">
        <f t="shared" si="1"/>
        <v/>
      </c>
      <c r="J11" s="16"/>
      <c r="K11" s="19" t="s">
        <v>523</v>
      </c>
    </row>
    <row r="12" ht="15.6" spans="1:11">
      <c r="A12" s="52" t="str">
        <f t="shared" si="0"/>
        <v/>
      </c>
      <c r="B12" s="16"/>
      <c r="C12" s="16"/>
      <c r="D12" s="17"/>
      <c r="E12" s="393"/>
      <c r="F12" s="393"/>
      <c r="G12" s="393"/>
      <c r="H12" s="393"/>
      <c r="I12" s="393" t="str">
        <f t="shared" si="1"/>
        <v/>
      </c>
      <c r="J12" s="16"/>
      <c r="K12" s="19" t="s">
        <v>524</v>
      </c>
    </row>
    <row r="13" ht="15.6" spans="1:11">
      <c r="A13" s="52" t="str">
        <f t="shared" si="0"/>
        <v/>
      </c>
      <c r="B13" s="16"/>
      <c r="C13" s="16"/>
      <c r="D13" s="17"/>
      <c r="E13" s="393"/>
      <c r="F13" s="393"/>
      <c r="G13" s="393"/>
      <c r="H13" s="393"/>
      <c r="I13" s="393" t="str">
        <f t="shared" si="1"/>
        <v/>
      </c>
      <c r="J13" s="16"/>
      <c r="K13" s="19" t="s">
        <v>525</v>
      </c>
    </row>
    <row r="14" ht="15.6" spans="1:11">
      <c r="A14" s="52" t="str">
        <f t="shared" si="0"/>
        <v/>
      </c>
      <c r="B14" s="16"/>
      <c r="C14" s="16"/>
      <c r="D14" s="17"/>
      <c r="E14" s="393"/>
      <c r="F14" s="393"/>
      <c r="G14" s="393"/>
      <c r="H14" s="393"/>
      <c r="I14" s="393" t="str">
        <f t="shared" si="1"/>
        <v/>
      </c>
      <c r="J14" s="16"/>
      <c r="K14" s="19" t="s">
        <v>526</v>
      </c>
    </row>
    <row r="15" ht="15.6" spans="1:11">
      <c r="A15" s="52" t="str">
        <f t="shared" si="0"/>
        <v/>
      </c>
      <c r="B15" s="16"/>
      <c r="C15" s="16"/>
      <c r="D15" s="17"/>
      <c r="E15" s="393"/>
      <c r="F15" s="393"/>
      <c r="G15" s="393"/>
      <c r="H15" s="393"/>
      <c r="I15" s="393" t="str">
        <f t="shared" si="1"/>
        <v/>
      </c>
      <c r="J15" s="16"/>
      <c r="K15" s="19" t="s">
        <v>527</v>
      </c>
    </row>
    <row r="16" ht="15.6" spans="1:11">
      <c r="A16" s="52" t="str">
        <f t="shared" si="0"/>
        <v/>
      </c>
      <c r="B16" s="16"/>
      <c r="C16" s="16"/>
      <c r="D16" s="17"/>
      <c r="E16" s="393"/>
      <c r="F16" s="393"/>
      <c r="G16" s="393"/>
      <c r="H16" s="393"/>
      <c r="I16" s="393" t="str">
        <f t="shared" si="1"/>
        <v/>
      </c>
      <c r="J16" s="16"/>
      <c r="K16" s="19" t="s">
        <v>528</v>
      </c>
    </row>
    <row r="17" ht="15.6" spans="1:11">
      <c r="A17" s="52" t="str">
        <f t="shared" si="0"/>
        <v/>
      </c>
      <c r="B17" s="16"/>
      <c r="C17" s="16"/>
      <c r="D17" s="17"/>
      <c r="E17" s="393"/>
      <c r="F17" s="393"/>
      <c r="G17" s="393"/>
      <c r="H17" s="393"/>
      <c r="I17" s="393" t="str">
        <f t="shared" si="1"/>
        <v/>
      </c>
      <c r="J17" s="16"/>
      <c r="K17" s="19" t="s">
        <v>529</v>
      </c>
    </row>
    <row r="18" ht="15.6" spans="1:11">
      <c r="A18" s="52" t="str">
        <f t="shared" si="0"/>
        <v/>
      </c>
      <c r="B18" s="16"/>
      <c r="C18" s="16"/>
      <c r="D18" s="17"/>
      <c r="E18" s="393"/>
      <c r="F18" s="393"/>
      <c r="G18" s="393"/>
      <c r="H18" s="393"/>
      <c r="I18" s="393" t="str">
        <f t="shared" si="1"/>
        <v/>
      </c>
      <c r="J18" s="16"/>
      <c r="K18" s="19" t="s">
        <v>530</v>
      </c>
    </row>
    <row r="19" ht="15.6" spans="1:11">
      <c r="A19" s="52" t="str">
        <f t="shared" si="0"/>
        <v/>
      </c>
      <c r="B19" s="16"/>
      <c r="C19" s="16"/>
      <c r="D19" s="17"/>
      <c r="E19" s="393"/>
      <c r="F19" s="393"/>
      <c r="G19" s="393"/>
      <c r="H19" s="393"/>
      <c r="I19" s="393" t="str">
        <f t="shared" si="1"/>
        <v/>
      </c>
      <c r="J19" s="16"/>
      <c r="K19" s="19" t="s">
        <v>531</v>
      </c>
    </row>
    <row r="20" ht="15.6" spans="1:11">
      <c r="A20" s="52" t="str">
        <f t="shared" si="0"/>
        <v/>
      </c>
      <c r="B20" s="16"/>
      <c r="C20" s="16"/>
      <c r="D20" s="17"/>
      <c r="E20" s="393"/>
      <c r="F20" s="393"/>
      <c r="G20" s="393"/>
      <c r="H20" s="393"/>
      <c r="I20" s="393" t="str">
        <f t="shared" si="1"/>
        <v/>
      </c>
      <c r="J20" s="16"/>
      <c r="K20" s="19" t="s">
        <v>532</v>
      </c>
    </row>
    <row r="21" ht="15.6" spans="1:11">
      <c r="A21" s="52" t="str">
        <f t="shared" si="0"/>
        <v/>
      </c>
      <c r="B21" s="16"/>
      <c r="C21" s="16"/>
      <c r="D21" s="17"/>
      <c r="E21" s="393"/>
      <c r="F21" s="393"/>
      <c r="G21" s="393"/>
      <c r="H21" s="393"/>
      <c r="I21" s="393" t="str">
        <f t="shared" si="1"/>
        <v/>
      </c>
      <c r="J21" s="16"/>
      <c r="K21" s="19" t="s">
        <v>533</v>
      </c>
    </row>
    <row r="22" ht="15.6" spans="1:11">
      <c r="A22" s="52" t="str">
        <f t="shared" si="0"/>
        <v/>
      </c>
      <c r="B22" s="16"/>
      <c r="C22" s="16"/>
      <c r="D22" s="17"/>
      <c r="E22" s="393"/>
      <c r="F22" s="393"/>
      <c r="G22" s="393"/>
      <c r="H22" s="393"/>
      <c r="I22" s="393" t="str">
        <f t="shared" si="1"/>
        <v/>
      </c>
      <c r="J22" s="16"/>
      <c r="K22" s="19" t="s">
        <v>538</v>
      </c>
    </row>
    <row r="23" ht="15.6" spans="1:11">
      <c r="A23" s="52" t="str">
        <f t="shared" si="0"/>
        <v/>
      </c>
      <c r="B23" s="16"/>
      <c r="C23" s="16"/>
      <c r="D23" s="17"/>
      <c r="E23" s="393"/>
      <c r="F23" s="393"/>
      <c r="G23" s="393"/>
      <c r="H23" s="393"/>
      <c r="I23" s="393" t="str">
        <f t="shared" si="1"/>
        <v/>
      </c>
      <c r="J23" s="16"/>
      <c r="K23" s="19" t="s">
        <v>539</v>
      </c>
    </row>
    <row r="24" ht="15.6" spans="1:11">
      <c r="A24" s="52" t="str">
        <f t="shared" si="0"/>
        <v/>
      </c>
      <c r="B24" s="16"/>
      <c r="C24" s="16"/>
      <c r="D24" s="17"/>
      <c r="E24" s="393"/>
      <c r="F24" s="393"/>
      <c r="G24" s="393"/>
      <c r="H24" s="393"/>
      <c r="I24" s="393" t="str">
        <f t="shared" si="1"/>
        <v/>
      </c>
      <c r="J24" s="16"/>
      <c r="K24" s="19" t="s">
        <v>540</v>
      </c>
    </row>
    <row r="25" ht="15.6" spans="1:11">
      <c r="A25" s="52" t="str">
        <f t="shared" si="0"/>
        <v/>
      </c>
      <c r="B25" s="16"/>
      <c r="C25" s="16"/>
      <c r="D25" s="17"/>
      <c r="E25" s="393"/>
      <c r="F25" s="393"/>
      <c r="G25" s="393"/>
      <c r="H25" s="393"/>
      <c r="I25" s="393" t="str">
        <f t="shared" si="1"/>
        <v/>
      </c>
      <c r="J25" s="16"/>
      <c r="K25" s="19" t="s">
        <v>541</v>
      </c>
    </row>
    <row r="26" ht="15.6" spans="1:11">
      <c r="A26" s="52" t="str">
        <f t="shared" si="0"/>
        <v/>
      </c>
      <c r="B26" s="16"/>
      <c r="C26" s="16"/>
      <c r="D26" s="17"/>
      <c r="E26" s="393"/>
      <c r="F26" s="393"/>
      <c r="G26" s="393"/>
      <c r="H26" s="393"/>
      <c r="I26" s="393" t="str">
        <f t="shared" si="1"/>
        <v/>
      </c>
      <c r="J26" s="16"/>
      <c r="K26" s="19" t="s">
        <v>542</v>
      </c>
    </row>
    <row r="27" customHeight="1" spans="1:11">
      <c r="A27" s="20" t="s">
        <v>511</v>
      </c>
      <c r="B27" s="21"/>
      <c r="C27" s="23"/>
      <c r="D27" s="53"/>
      <c r="E27" s="393"/>
      <c r="F27" s="393">
        <f>SUM(F7:F26)</f>
        <v>0</v>
      </c>
      <c r="G27" s="393">
        <f>SUM(G7:G26)</f>
        <v>0</v>
      </c>
      <c r="H27" s="393">
        <f>SUM(H7:H26)</f>
        <v>0</v>
      </c>
      <c r="I27" s="393" t="str">
        <f t="shared" si="1"/>
        <v/>
      </c>
      <c r="J27" s="23"/>
    </row>
    <row r="28" customHeight="1" spans="1:11">
      <c r="A28" s="3" t="str">
        <f>基本信息输入表!$K$6&amp;"填表人："&amp;基本信息输入表!$M$22</f>
        <v>产权持有人填表人：袁佳</v>
      </c>
      <c r="H28" s="3" t="str">
        <f>"评估人员："&amp;基本信息输入表!$Q$22</f>
        <v>评估人员：韩策</v>
      </c>
      <c r="K28" s="24"/>
    </row>
    <row r="29" customHeight="1" spans="1:11">
      <c r="A29" s="3" t="str">
        <f>"填表日期："&amp;YEAR(基本信息输入表!$O$22)&amp;"年"&amp;MONTH(基本信息输入表!$O$22)&amp;"月"&amp;DAY(基本信息输入表!$O$22)&amp;"日"</f>
        <v>填表日期：2025年12月15日</v>
      </c>
    </row>
  </sheetData>
  <mergeCells count="5">
    <mergeCell ref="A2:I2"/>
    <mergeCell ref="A3:I3"/>
    <mergeCell ref="I4:J4"/>
    <mergeCell ref="I5:J5"/>
    <mergeCell ref="A27:B2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scale="85" fitToHeight="0" orientation="landscape"/>
  <headerFooter scaleWithDoc="0">
    <oddFooter>&amp;C&amp;"宋体,常规"&amp;10第&amp;"Arial Narrow,常规"&amp;P&amp;"宋体,常规"页，共&amp;"Arial Narrow,常规"&amp;N&amp;"宋体,常规"页</oddFooter>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应收票据">
    <pageSetUpPr fitToPage="1"/>
  </sheetPr>
  <dimension ref="A1:K27"/>
  <sheetViews>
    <sheetView showGridLines="0" topLeftCell="A4" workbookViewId="0">
      <selection activeCell="H6" sqref="H6:H7"/>
    </sheetView>
  </sheetViews>
  <sheetFormatPr defaultColWidth="9" defaultRowHeight="15.75" customHeight="1"/>
  <cols>
    <col min="1" max="1" width="5.16666666666667" style="3" customWidth="1"/>
    <col min="2" max="2" width="30.5" style="3" customWidth="1"/>
    <col min="3" max="4" width="8" style="48" customWidth="1"/>
    <col min="5" max="5" width="9.16666666666667" style="3" customWidth="1"/>
    <col min="6" max="6" width="13.1666666666667" style="3" hidden="1" customWidth="1" outlineLevel="1"/>
    <col min="7" max="7" width="8.66666666666667" style="3" customWidth="1" collapsed="1"/>
    <col min="8" max="8" width="9.66666666666667" style="3" customWidth="1"/>
    <col min="9" max="9" width="15.5" style="3" customWidth="1"/>
    <col min="10" max="10" width="16.6666666666667" style="3" customWidth="1"/>
    <col min="11" max="11" width="8.66666666666667" style="2" customWidth="1"/>
    <col min="12" max="16384" width="9" style="3"/>
  </cols>
  <sheetData>
    <row r="1" customHeight="1" spans="1:11">
      <c r="A1" s="4" t="s">
        <v>398</v>
      </c>
    </row>
    <row r="2" s="1" customFormat="1" ht="30" customHeight="1" spans="1:11">
      <c r="A2" s="5" t="s">
        <v>583</v>
      </c>
      <c r="B2" s="5"/>
      <c r="C2" s="5"/>
      <c r="D2" s="5"/>
      <c r="E2" s="5"/>
      <c r="F2" s="5"/>
      <c r="G2" s="5"/>
      <c r="H2" s="5"/>
      <c r="I2" s="5"/>
      <c r="J2" s="5"/>
      <c r="K2" s="6"/>
    </row>
    <row r="3" customHeight="1" spans="1:11">
      <c r="A3" s="2" t="str">
        <f>"评估基准日："&amp;TEXT(基本信息输入表!M7,"yyyy年mm月dd日")</f>
        <v>评估基准日：2025年11月30日</v>
      </c>
      <c r="B3" s="2"/>
      <c r="C3" s="2"/>
      <c r="D3" s="2"/>
      <c r="E3" s="2"/>
      <c r="F3" s="2"/>
      <c r="G3" s="2"/>
      <c r="H3" s="2"/>
      <c r="I3" s="2"/>
      <c r="J3" s="2"/>
    </row>
    <row r="4" ht="14.25" customHeight="1" spans="1:11">
      <c r="A4" s="2"/>
      <c r="B4" s="2"/>
      <c r="C4" s="49"/>
      <c r="D4" s="49"/>
      <c r="E4" s="2"/>
      <c r="F4" s="2"/>
      <c r="G4" s="2"/>
      <c r="H4" s="2"/>
      <c r="I4" s="2"/>
      <c r="J4" s="25" t="s">
        <v>584</v>
      </c>
    </row>
    <row r="5" customHeight="1" spans="1:11">
      <c r="A5" s="3" t="str">
        <f>基本信息输入表!K6&amp;"："&amp;基本信息输入表!M6</f>
        <v>产权持有人：湖北省徽工生物技本研究有限公司</v>
      </c>
      <c r="J5" s="10" t="str">
        <f>"金额单位："&amp;基本信息输入表!M10&amp;"元"</f>
        <v>金额单位：人民币元</v>
      </c>
    </row>
    <row r="6" s="2" customFormat="1" customHeight="1" spans="1:11">
      <c r="A6" s="11" t="s">
        <v>401</v>
      </c>
      <c r="B6" s="11" t="s">
        <v>585</v>
      </c>
      <c r="C6" s="579" t="s">
        <v>586</v>
      </c>
      <c r="D6" s="579" t="s">
        <v>587</v>
      </c>
      <c r="E6" s="133" t="s">
        <v>569</v>
      </c>
      <c r="F6" s="26" t="s">
        <v>403</v>
      </c>
      <c r="G6" s="26" t="s">
        <v>404</v>
      </c>
      <c r="H6" s="11" t="s">
        <v>405</v>
      </c>
      <c r="I6" s="11" t="s">
        <v>407</v>
      </c>
      <c r="J6" s="11" t="s">
        <v>503</v>
      </c>
    </row>
    <row r="7" customHeight="1" spans="1:11">
      <c r="A7" s="176"/>
      <c r="B7" s="177"/>
      <c r="C7" s="249"/>
      <c r="D7" s="249"/>
      <c r="E7" s="176"/>
      <c r="F7" s="33"/>
      <c r="G7" s="33"/>
      <c r="H7" s="184"/>
      <c r="I7" s="186"/>
      <c r="J7" s="177"/>
      <c r="K7" s="14" t="s">
        <v>518</v>
      </c>
    </row>
    <row r="8" ht="15.6" spans="1:11">
      <c r="A8" s="15" t="str">
        <f>IF(B8="","",ROW()-7)</f>
        <v/>
      </c>
      <c r="B8" s="16"/>
      <c r="C8" s="17"/>
      <c r="D8" s="17"/>
      <c r="E8" s="393"/>
      <c r="F8" s="393"/>
      <c r="G8" s="393"/>
      <c r="H8" s="393"/>
      <c r="I8" s="393" t="str">
        <f t="shared" ref="I8:I25" si="0">IF(G8=0,"",(H8-G8)/G8*100)</f>
        <v/>
      </c>
      <c r="J8" s="16"/>
      <c r="K8" s="19" t="s">
        <v>519</v>
      </c>
    </row>
    <row r="9" ht="15.6" spans="1:11">
      <c r="A9" s="15" t="str">
        <f t="shared" ref="A9:A24" si="1">IF(B9="","",ROW()-7)</f>
        <v/>
      </c>
      <c r="B9" s="16"/>
      <c r="C9" s="17"/>
      <c r="D9" s="17"/>
      <c r="E9" s="393"/>
      <c r="F9" s="393"/>
      <c r="G9" s="393"/>
      <c r="H9" s="393"/>
      <c r="I9" s="393" t="str">
        <f t="shared" si="0"/>
        <v/>
      </c>
      <c r="J9" s="16"/>
      <c r="K9" s="19" t="s">
        <v>520</v>
      </c>
    </row>
    <row r="10" ht="15.6" spans="1:11">
      <c r="A10" s="15" t="str">
        <f t="shared" si="1"/>
        <v/>
      </c>
      <c r="B10" s="16"/>
      <c r="C10" s="17"/>
      <c r="D10" s="17"/>
      <c r="E10" s="393"/>
      <c r="F10" s="393"/>
      <c r="G10" s="393"/>
      <c r="H10" s="393"/>
      <c r="I10" s="393" t="str">
        <f t="shared" si="0"/>
        <v/>
      </c>
      <c r="J10" s="16"/>
      <c r="K10" s="19" t="s">
        <v>521</v>
      </c>
    </row>
    <row r="11" ht="15.6" spans="1:11">
      <c r="A11" s="15" t="str">
        <f t="shared" si="1"/>
        <v/>
      </c>
      <c r="B11" s="16"/>
      <c r="C11" s="17"/>
      <c r="D11" s="17"/>
      <c r="E11" s="393"/>
      <c r="F11" s="393"/>
      <c r="G11" s="393"/>
      <c r="H11" s="393"/>
      <c r="I11" s="393" t="str">
        <f t="shared" si="0"/>
        <v/>
      </c>
      <c r="J11" s="16"/>
      <c r="K11" s="19" t="s">
        <v>522</v>
      </c>
    </row>
    <row r="12" ht="15.6" spans="1:11">
      <c r="A12" s="15" t="str">
        <f t="shared" si="1"/>
        <v/>
      </c>
      <c r="B12" s="16"/>
      <c r="C12" s="17"/>
      <c r="D12" s="17"/>
      <c r="E12" s="393"/>
      <c r="F12" s="393"/>
      <c r="G12" s="393"/>
      <c r="H12" s="393"/>
      <c r="I12" s="393" t="str">
        <f t="shared" si="0"/>
        <v/>
      </c>
      <c r="J12" s="16"/>
      <c r="K12" s="19" t="s">
        <v>523</v>
      </c>
    </row>
    <row r="13" ht="15.6" spans="1:11">
      <c r="A13" s="15" t="str">
        <f t="shared" si="1"/>
        <v/>
      </c>
      <c r="B13" s="16"/>
      <c r="C13" s="17"/>
      <c r="D13" s="17"/>
      <c r="E13" s="393"/>
      <c r="F13" s="393"/>
      <c r="G13" s="393"/>
      <c r="H13" s="393"/>
      <c r="I13" s="393" t="str">
        <f t="shared" si="0"/>
        <v/>
      </c>
      <c r="J13" s="16"/>
      <c r="K13" s="19" t="s">
        <v>524</v>
      </c>
    </row>
    <row r="14" ht="15.6" spans="1:11">
      <c r="A14" s="15" t="str">
        <f t="shared" si="1"/>
        <v/>
      </c>
      <c r="B14" s="16"/>
      <c r="C14" s="17"/>
      <c r="D14" s="17"/>
      <c r="E14" s="393"/>
      <c r="F14" s="393"/>
      <c r="G14" s="393"/>
      <c r="H14" s="393"/>
      <c r="I14" s="393" t="str">
        <f t="shared" si="0"/>
        <v/>
      </c>
      <c r="J14" s="16"/>
      <c r="K14" s="19" t="s">
        <v>525</v>
      </c>
    </row>
    <row r="15" ht="15.6" spans="1:11">
      <c r="A15" s="15" t="str">
        <f t="shared" si="1"/>
        <v/>
      </c>
      <c r="B15" s="16"/>
      <c r="C15" s="17"/>
      <c r="D15" s="17"/>
      <c r="E15" s="393"/>
      <c r="F15" s="393"/>
      <c r="G15" s="393"/>
      <c r="H15" s="393"/>
      <c r="I15" s="393" t="str">
        <f t="shared" si="0"/>
        <v/>
      </c>
      <c r="J15" s="16"/>
      <c r="K15" s="19" t="s">
        <v>526</v>
      </c>
    </row>
    <row r="16" ht="15.6" spans="1:11">
      <c r="A16" s="15" t="str">
        <f t="shared" si="1"/>
        <v/>
      </c>
      <c r="B16" s="16"/>
      <c r="C16" s="17"/>
      <c r="D16" s="17"/>
      <c r="E16" s="393"/>
      <c r="F16" s="393"/>
      <c r="G16" s="393"/>
      <c r="H16" s="393"/>
      <c r="I16" s="393" t="str">
        <f t="shared" si="0"/>
        <v/>
      </c>
      <c r="J16" s="16"/>
      <c r="K16" s="19" t="s">
        <v>527</v>
      </c>
    </row>
    <row r="17" ht="15.6" spans="1:11">
      <c r="A17" s="15" t="str">
        <f t="shared" si="1"/>
        <v/>
      </c>
      <c r="B17" s="16"/>
      <c r="C17" s="17"/>
      <c r="D17" s="17"/>
      <c r="E17" s="393"/>
      <c r="F17" s="393"/>
      <c r="G17" s="393"/>
      <c r="H17" s="393"/>
      <c r="I17" s="393" t="str">
        <f t="shared" si="0"/>
        <v/>
      </c>
      <c r="J17" s="16"/>
      <c r="K17" s="19" t="s">
        <v>528</v>
      </c>
    </row>
    <row r="18" ht="15.6" spans="1:11">
      <c r="A18" s="15" t="str">
        <f t="shared" si="1"/>
        <v/>
      </c>
      <c r="B18" s="16"/>
      <c r="C18" s="17"/>
      <c r="D18" s="17"/>
      <c r="E18" s="393"/>
      <c r="F18" s="393"/>
      <c r="G18" s="393"/>
      <c r="H18" s="393"/>
      <c r="I18" s="393" t="str">
        <f t="shared" si="0"/>
        <v/>
      </c>
      <c r="J18" s="16"/>
      <c r="K18" s="19" t="s">
        <v>529</v>
      </c>
    </row>
    <row r="19" ht="15.6" spans="1:11">
      <c r="A19" s="15" t="str">
        <f t="shared" si="1"/>
        <v/>
      </c>
      <c r="B19" s="16"/>
      <c r="C19" s="17"/>
      <c r="D19" s="17"/>
      <c r="E19" s="393"/>
      <c r="F19" s="393"/>
      <c r="G19" s="393"/>
      <c r="H19" s="393"/>
      <c r="I19" s="393" t="str">
        <f t="shared" si="0"/>
        <v/>
      </c>
      <c r="J19" s="16"/>
      <c r="K19" s="19" t="s">
        <v>530</v>
      </c>
    </row>
    <row r="20" ht="15.6" spans="1:11">
      <c r="A20" s="15" t="str">
        <f t="shared" si="1"/>
        <v/>
      </c>
      <c r="B20" s="16"/>
      <c r="C20" s="17"/>
      <c r="D20" s="17"/>
      <c r="E20" s="393"/>
      <c r="F20" s="393"/>
      <c r="G20" s="393"/>
      <c r="H20" s="393"/>
      <c r="I20" s="393" t="str">
        <f t="shared" si="0"/>
        <v/>
      </c>
      <c r="J20" s="16"/>
      <c r="K20" s="19" t="s">
        <v>531</v>
      </c>
    </row>
    <row r="21" ht="15.6" spans="1:11">
      <c r="A21" s="15" t="str">
        <f t="shared" si="1"/>
        <v/>
      </c>
      <c r="B21" s="16"/>
      <c r="C21" s="17"/>
      <c r="D21" s="17"/>
      <c r="E21" s="393"/>
      <c r="F21" s="393"/>
      <c r="G21" s="393"/>
      <c r="H21" s="393"/>
      <c r="I21" s="393" t="str">
        <f t="shared" si="0"/>
        <v/>
      </c>
      <c r="J21" s="16"/>
      <c r="K21" s="19" t="s">
        <v>532</v>
      </c>
    </row>
    <row r="22" ht="15.6" spans="1:11">
      <c r="A22" s="15" t="str">
        <f t="shared" si="1"/>
        <v/>
      </c>
      <c r="B22" s="16"/>
      <c r="C22" s="17"/>
      <c r="D22" s="17"/>
      <c r="E22" s="393"/>
      <c r="F22" s="393"/>
      <c r="G22" s="393"/>
      <c r="H22" s="393"/>
      <c r="I22" s="393" t="str">
        <f t="shared" si="0"/>
        <v/>
      </c>
      <c r="J22" s="16"/>
      <c r="K22" s="19" t="s">
        <v>533</v>
      </c>
    </row>
    <row r="23" ht="15.6" spans="1:11">
      <c r="A23" s="15" t="str">
        <f t="shared" si="1"/>
        <v/>
      </c>
      <c r="B23" s="16"/>
      <c r="C23" s="17"/>
      <c r="D23" s="17"/>
      <c r="E23" s="393"/>
      <c r="F23" s="393"/>
      <c r="G23" s="393"/>
      <c r="H23" s="393"/>
      <c r="I23" s="393" t="str">
        <f t="shared" si="0"/>
        <v/>
      </c>
      <c r="J23" s="16"/>
      <c r="K23" s="19" t="s">
        <v>538</v>
      </c>
    </row>
    <row r="24" ht="15.6" spans="1:11">
      <c r="A24" s="15" t="str">
        <f t="shared" si="1"/>
        <v/>
      </c>
      <c r="B24" s="16"/>
      <c r="C24" s="17"/>
      <c r="D24" s="17"/>
      <c r="E24" s="393"/>
      <c r="F24" s="393"/>
      <c r="G24" s="393"/>
      <c r="H24" s="393"/>
      <c r="I24" s="393" t="str">
        <f t="shared" si="0"/>
        <v/>
      </c>
      <c r="J24" s="16"/>
      <c r="K24" s="19" t="s">
        <v>539</v>
      </c>
    </row>
    <row r="25" customHeight="1" spans="1:11">
      <c r="A25" s="33" t="s">
        <v>588</v>
      </c>
      <c r="B25" s="22"/>
      <c r="C25" s="587"/>
      <c r="D25" s="587"/>
      <c r="E25" s="393"/>
      <c r="F25" s="393">
        <f>SUM(F8:F24)</f>
        <v>0</v>
      </c>
      <c r="G25" s="393">
        <f t="shared" ref="G25:H25" si="2">SUM(G8:G24)</f>
        <v>0</v>
      </c>
      <c r="H25" s="393">
        <f t="shared" si="2"/>
        <v>0</v>
      </c>
      <c r="I25" s="393" t="str">
        <f t="shared" si="0"/>
        <v/>
      </c>
      <c r="J25" s="23"/>
    </row>
    <row r="26" customHeight="1" spans="1:11">
      <c r="A26" s="3" t="str">
        <f>基本信息输入表!$K$6&amp;"填表人："&amp;基本信息输入表!$M$23</f>
        <v>产权持有人填表人：袁佳</v>
      </c>
      <c r="H26" s="3" t="str">
        <f>"评估人员："&amp;基本信息输入表!$Q$23</f>
        <v>评估人员：韩策</v>
      </c>
      <c r="K26" s="24"/>
    </row>
    <row r="27" customHeight="1" spans="1:11">
      <c r="A27" s="3" t="str">
        <f>"填表日期："&amp;YEAR(基本信息输入表!$O$23)&amp;"年"&amp;MONTH(基本信息输入表!$O$23)&amp;"月"&amp;DAY(基本信息输入表!$O$23)&amp;"日"</f>
        <v>填表日期：2025年12月15日</v>
      </c>
    </row>
  </sheetData>
  <mergeCells count="13">
    <mergeCell ref="A2:J2"/>
    <mergeCell ref="A3:J3"/>
    <mergeCell ref="A25:B25"/>
    <mergeCell ref="A6:A7"/>
    <mergeCell ref="B6:B7"/>
    <mergeCell ref="C6:C7"/>
    <mergeCell ref="D6:D7"/>
    <mergeCell ref="E6:E7"/>
    <mergeCell ref="F6:F7"/>
    <mergeCell ref="G6:G7"/>
    <mergeCell ref="H6:H7"/>
    <mergeCell ref="I6:I7"/>
    <mergeCell ref="J6:J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scale="93" fitToHeight="0" orientation="landscape"/>
  <headerFooter scaleWithDoc="0">
    <oddFooter>&amp;C&amp;"宋体,常规"&amp;10第&amp;"Arial Narrow,常规"&amp;P&amp;"宋体,常规"页，共&amp;"Arial Narrow,常规"&amp;N&amp;"宋体,常规"页</oddFooter>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应收账款">
    <pageSetUpPr fitToPage="1"/>
  </sheetPr>
  <dimension ref="A1:V25"/>
  <sheetViews>
    <sheetView showGridLines="0" workbookViewId="0">
      <selection activeCell="F6" sqref="F6:L6"/>
    </sheetView>
  </sheetViews>
  <sheetFormatPr defaultColWidth="9" defaultRowHeight="15.75" customHeight="1"/>
  <cols>
    <col min="1" max="1" width="5.16666666666667" style="3" customWidth="1"/>
    <col min="2" max="2" width="41.1666666666667" style="3" customWidth="1"/>
    <col min="3" max="3" width="8" style="3" customWidth="1"/>
    <col min="4" max="4" width="8" style="48" customWidth="1"/>
    <col min="5" max="5" width="9.66666666666667" style="3" customWidth="1"/>
    <col min="6" max="12" width="9.66666666666667" style="3" hidden="1" customWidth="1" outlineLevel="1"/>
    <col min="13" max="13" width="4.66666666666667" style="3" customWidth="1" collapsed="1"/>
    <col min="14" max="14" width="11.1666666666667" style="3" customWidth="1"/>
    <col min="15" max="16" width="11.1666666666667" style="3" hidden="1" customWidth="1" outlineLevel="1"/>
    <col min="17" max="17" width="8" style="344" customWidth="1" collapsed="1"/>
    <col min="18" max="18" width="8" style="344" customWidth="1"/>
    <col min="19" max="19" width="9.66666666666667" style="3" customWidth="1"/>
    <col min="20" max="20" width="7.66666666666667" style="3" customWidth="1"/>
    <col min="21" max="21" width="16.6666666666667" style="3" customWidth="1"/>
    <col min="22" max="22" width="8.66666666666667" style="3" customWidth="1"/>
    <col min="23" max="16384" width="9" style="3"/>
  </cols>
  <sheetData>
    <row r="1" customHeight="1" spans="1:22">
      <c r="A1" s="4" t="s">
        <v>398</v>
      </c>
    </row>
    <row r="2" s="1" customFormat="1" ht="30" customHeight="1" spans="1:22">
      <c r="A2" s="5" t="s">
        <v>589</v>
      </c>
      <c r="B2" s="5"/>
      <c r="C2" s="5"/>
      <c r="D2" s="5"/>
      <c r="E2" s="5"/>
      <c r="F2" s="5"/>
      <c r="G2" s="5"/>
      <c r="H2" s="5"/>
      <c r="I2" s="5"/>
      <c r="J2" s="5"/>
      <c r="K2" s="5"/>
      <c r="L2" s="5"/>
      <c r="M2" s="5"/>
      <c r="N2" s="5"/>
      <c r="O2" s="5"/>
      <c r="P2" s="5"/>
      <c r="Q2" s="5"/>
      <c r="R2" s="5"/>
      <c r="S2" s="5"/>
      <c r="T2" s="5"/>
      <c r="U2" s="5"/>
    </row>
    <row r="3" customHeight="1" spans="1:22">
      <c r="A3" s="2" t="str">
        <f>"评估基准日："&amp;TEXT(基本信息输入表!M7,"yyyy年mm月dd日")</f>
        <v>评估基准日：2025年11月30日</v>
      </c>
      <c r="B3" s="2"/>
      <c r="C3" s="2"/>
      <c r="D3" s="2"/>
      <c r="E3" s="2"/>
      <c r="F3" s="2"/>
      <c r="G3" s="2"/>
      <c r="H3" s="2"/>
      <c r="I3" s="2"/>
      <c r="J3" s="2"/>
      <c r="K3" s="2"/>
      <c r="L3" s="2"/>
      <c r="M3" s="2"/>
      <c r="N3" s="2"/>
      <c r="O3" s="2"/>
      <c r="P3" s="2"/>
      <c r="Q3" s="2"/>
      <c r="R3" s="2"/>
      <c r="S3" s="2"/>
      <c r="T3" s="2"/>
      <c r="U3" s="2"/>
    </row>
    <row r="4" ht="14.25" customHeight="1" spans="1:22">
      <c r="A4" s="2"/>
      <c r="B4" s="2"/>
      <c r="C4" s="2"/>
      <c r="D4" s="49"/>
      <c r="E4" s="2"/>
      <c r="F4" s="2"/>
      <c r="G4" s="2"/>
      <c r="H4" s="2"/>
      <c r="I4" s="2"/>
      <c r="J4" s="2"/>
      <c r="K4" s="2"/>
      <c r="L4" s="2"/>
      <c r="M4" s="2"/>
      <c r="N4" s="2"/>
      <c r="O4" s="2"/>
      <c r="P4" s="2"/>
      <c r="Q4" s="2"/>
      <c r="R4" s="2"/>
      <c r="S4" s="2"/>
      <c r="T4" s="2"/>
      <c r="U4" s="25" t="s">
        <v>590</v>
      </c>
    </row>
    <row r="5" customHeight="1" spans="1:22">
      <c r="A5" s="3" t="str">
        <f>基本信息输入表!K6&amp;"："&amp;基本信息输入表!M6</f>
        <v>产权持有人：湖北省徽工生物技本研究有限公司</v>
      </c>
      <c r="Q5" s="380"/>
      <c r="R5" s="380"/>
      <c r="U5" s="10" t="str">
        <f>"金额单位："&amp;基本信息输入表!M10&amp;"元"</f>
        <v>金额单位：人民币元</v>
      </c>
    </row>
    <row r="6" s="2" customFormat="1" customHeight="1" spans="1:22">
      <c r="A6" s="11" t="s">
        <v>401</v>
      </c>
      <c r="B6" s="11" t="s">
        <v>591</v>
      </c>
      <c r="C6" s="11" t="s">
        <v>592</v>
      </c>
      <c r="D6" s="588" t="s">
        <v>593</v>
      </c>
      <c r="E6" s="339" t="s">
        <v>594</v>
      </c>
      <c r="F6" s="589" t="s">
        <v>595</v>
      </c>
      <c r="G6" s="590"/>
      <c r="H6" s="590"/>
      <c r="I6" s="590"/>
      <c r="J6" s="590"/>
      <c r="K6" s="590"/>
      <c r="L6" s="591"/>
      <c r="M6" s="167" t="s">
        <v>515</v>
      </c>
      <c r="N6" s="168" t="s">
        <v>516</v>
      </c>
      <c r="O6" s="85" t="s">
        <v>403</v>
      </c>
      <c r="P6" s="85" t="s">
        <v>596</v>
      </c>
      <c r="Q6" s="39" t="s">
        <v>597</v>
      </c>
      <c r="R6" s="391" t="s">
        <v>598</v>
      </c>
      <c r="S6" s="38" t="s">
        <v>405</v>
      </c>
      <c r="T6" s="11" t="s">
        <v>407</v>
      </c>
      <c r="U6" s="11" t="s">
        <v>503</v>
      </c>
    </row>
    <row r="7" customHeight="1" spans="1:22">
      <c r="A7" s="176"/>
      <c r="B7" s="177"/>
      <c r="C7" s="177"/>
      <c r="D7" s="249"/>
      <c r="E7" s="172"/>
      <c r="F7" s="172" t="s">
        <v>599</v>
      </c>
      <c r="G7" s="172" t="s">
        <v>600</v>
      </c>
      <c r="H7" s="172" t="s">
        <v>601</v>
      </c>
      <c r="I7" s="172" t="s">
        <v>602</v>
      </c>
      <c r="J7" s="172" t="s">
        <v>603</v>
      </c>
      <c r="K7" s="172" t="s">
        <v>604</v>
      </c>
      <c r="L7" s="592" t="s">
        <v>511</v>
      </c>
      <c r="M7" s="181"/>
      <c r="N7" s="392"/>
      <c r="O7" s="183"/>
      <c r="P7" s="593"/>
      <c r="Q7" s="372"/>
      <c r="R7" s="373"/>
      <c r="S7" s="372"/>
      <c r="T7" s="186" t="s">
        <v>605</v>
      </c>
      <c r="U7" s="177"/>
      <c r="V7" s="14" t="s">
        <v>518</v>
      </c>
    </row>
    <row r="8" ht="15.6" spans="1:22">
      <c r="A8" s="15" t="str">
        <f>IF(B8="","",ROW()-7)</f>
        <v/>
      </c>
      <c r="B8" s="16"/>
      <c r="C8" s="16"/>
      <c r="D8" s="17"/>
      <c r="E8" s="393"/>
      <c r="F8" s="62"/>
      <c r="G8" s="62"/>
      <c r="H8" s="62"/>
      <c r="I8" s="62"/>
      <c r="J8" s="62"/>
      <c r="K8" s="62"/>
      <c r="L8" s="62">
        <f>SUM(F8:K8)</f>
        <v>0</v>
      </c>
      <c r="M8" s="16"/>
      <c r="N8" s="393"/>
      <c r="O8" s="393"/>
      <c r="P8" s="393"/>
      <c r="Q8" s="393"/>
      <c r="R8" s="393"/>
      <c r="S8" s="393"/>
      <c r="T8" s="393" t="str">
        <f>IF(Q8=0,"",(S8-Q8)/(Q8)*100)</f>
        <v/>
      </c>
      <c r="U8" s="16"/>
      <c r="V8" s="19" t="s">
        <v>519</v>
      </c>
    </row>
    <row r="9" ht="15.6" spans="1:22">
      <c r="A9" s="15" t="str">
        <f t="shared" ref="A9:A19" si="0">IF(B9="","",ROW()-7)</f>
        <v/>
      </c>
      <c r="B9" s="16"/>
      <c r="C9" s="16"/>
      <c r="D9" s="17"/>
      <c r="E9" s="393"/>
      <c r="F9" s="62"/>
      <c r="G9" s="62"/>
      <c r="H9" s="62"/>
      <c r="I9" s="62"/>
      <c r="J9" s="62"/>
      <c r="K9" s="62"/>
      <c r="L9" s="62">
        <f t="shared" ref="L9:L19" si="1">SUM(F9:K9)</f>
        <v>0</v>
      </c>
      <c r="M9" s="16"/>
      <c r="N9" s="393"/>
      <c r="O9" s="393"/>
      <c r="P9" s="393"/>
      <c r="Q9" s="393"/>
      <c r="R9" s="393"/>
      <c r="S9" s="393"/>
      <c r="T9" s="393" t="str">
        <f t="shared" ref="T9:T23" si="2">IF(Q9=0,"",(S9-Q9)/(Q9)*100)</f>
        <v/>
      </c>
      <c r="U9" s="16"/>
      <c r="V9" s="19" t="s">
        <v>520</v>
      </c>
    </row>
    <row r="10" ht="15.6" spans="1:22">
      <c r="A10" s="15" t="str">
        <f t="shared" si="0"/>
        <v/>
      </c>
      <c r="B10" s="16"/>
      <c r="C10" s="16"/>
      <c r="D10" s="17"/>
      <c r="E10" s="393"/>
      <c r="F10" s="62"/>
      <c r="G10" s="62"/>
      <c r="H10" s="62"/>
      <c r="I10" s="62"/>
      <c r="J10" s="62"/>
      <c r="K10" s="62"/>
      <c r="L10" s="62">
        <f t="shared" si="1"/>
        <v>0</v>
      </c>
      <c r="M10" s="16"/>
      <c r="N10" s="393"/>
      <c r="O10" s="393"/>
      <c r="P10" s="393"/>
      <c r="Q10" s="393"/>
      <c r="R10" s="393"/>
      <c r="S10" s="393"/>
      <c r="T10" s="393" t="str">
        <f t="shared" si="2"/>
        <v/>
      </c>
      <c r="U10" s="16"/>
      <c r="V10" s="19" t="s">
        <v>521</v>
      </c>
    </row>
    <row r="11" ht="15.6" spans="1:22">
      <c r="A11" s="15" t="str">
        <f t="shared" si="0"/>
        <v/>
      </c>
      <c r="B11" s="16"/>
      <c r="C11" s="16"/>
      <c r="D11" s="17"/>
      <c r="E11" s="393"/>
      <c r="F11" s="62"/>
      <c r="G11" s="62"/>
      <c r="H11" s="62"/>
      <c r="I11" s="62"/>
      <c r="J11" s="62"/>
      <c r="K11" s="62"/>
      <c r="L11" s="62">
        <f t="shared" si="1"/>
        <v>0</v>
      </c>
      <c r="M11" s="16"/>
      <c r="N11" s="393"/>
      <c r="O11" s="393"/>
      <c r="P11" s="393"/>
      <c r="Q11" s="393"/>
      <c r="R11" s="393"/>
      <c r="S11" s="393"/>
      <c r="T11" s="393" t="str">
        <f t="shared" si="2"/>
        <v/>
      </c>
      <c r="U11" s="16"/>
      <c r="V11" s="19" t="s">
        <v>522</v>
      </c>
    </row>
    <row r="12" ht="15.6" spans="1:22">
      <c r="A12" s="15" t="str">
        <f t="shared" si="0"/>
        <v/>
      </c>
      <c r="B12" s="16"/>
      <c r="C12" s="16"/>
      <c r="D12" s="17"/>
      <c r="E12" s="393"/>
      <c r="F12" s="62"/>
      <c r="G12" s="62"/>
      <c r="H12" s="62"/>
      <c r="I12" s="62"/>
      <c r="J12" s="62"/>
      <c r="K12" s="62"/>
      <c r="L12" s="62">
        <f t="shared" si="1"/>
        <v>0</v>
      </c>
      <c r="M12" s="16"/>
      <c r="N12" s="393"/>
      <c r="O12" s="393"/>
      <c r="P12" s="393"/>
      <c r="Q12" s="393"/>
      <c r="R12" s="393"/>
      <c r="S12" s="393"/>
      <c r="T12" s="393" t="str">
        <f t="shared" si="2"/>
        <v/>
      </c>
      <c r="U12" s="16"/>
      <c r="V12" s="19" t="s">
        <v>523</v>
      </c>
    </row>
    <row r="13" ht="15.6" spans="1:22">
      <c r="A13" s="15" t="str">
        <f t="shared" si="0"/>
        <v/>
      </c>
      <c r="B13" s="16"/>
      <c r="C13" s="16"/>
      <c r="D13" s="17"/>
      <c r="E13" s="393"/>
      <c r="F13" s="62"/>
      <c r="G13" s="62"/>
      <c r="H13" s="62"/>
      <c r="I13" s="62"/>
      <c r="J13" s="62"/>
      <c r="K13" s="62"/>
      <c r="L13" s="62">
        <f t="shared" si="1"/>
        <v>0</v>
      </c>
      <c r="M13" s="16"/>
      <c r="N13" s="393"/>
      <c r="O13" s="393"/>
      <c r="P13" s="393"/>
      <c r="Q13" s="393"/>
      <c r="R13" s="393"/>
      <c r="S13" s="393"/>
      <c r="T13" s="393" t="str">
        <f t="shared" si="2"/>
        <v/>
      </c>
      <c r="U13" s="16"/>
      <c r="V13" s="19" t="s">
        <v>524</v>
      </c>
    </row>
    <row r="14" ht="15.6" spans="1:22">
      <c r="A14" s="15" t="str">
        <f t="shared" si="0"/>
        <v/>
      </c>
      <c r="B14" s="16"/>
      <c r="C14" s="16"/>
      <c r="D14" s="17"/>
      <c r="E14" s="393"/>
      <c r="F14" s="62"/>
      <c r="G14" s="62"/>
      <c r="H14" s="62"/>
      <c r="I14" s="62"/>
      <c r="J14" s="62"/>
      <c r="K14" s="62"/>
      <c r="L14" s="62">
        <f t="shared" si="1"/>
        <v>0</v>
      </c>
      <c r="M14" s="16"/>
      <c r="N14" s="393"/>
      <c r="O14" s="393"/>
      <c r="P14" s="393"/>
      <c r="Q14" s="393"/>
      <c r="R14" s="393"/>
      <c r="S14" s="393"/>
      <c r="T14" s="393" t="str">
        <f t="shared" si="2"/>
        <v/>
      </c>
      <c r="U14" s="16"/>
      <c r="V14" s="19" t="s">
        <v>525</v>
      </c>
    </row>
    <row r="15" ht="15.6" spans="1:22">
      <c r="A15" s="15" t="str">
        <f t="shared" si="0"/>
        <v/>
      </c>
      <c r="B15" s="16"/>
      <c r="C15" s="16"/>
      <c r="D15" s="17"/>
      <c r="E15" s="393"/>
      <c r="F15" s="62"/>
      <c r="G15" s="62"/>
      <c r="H15" s="62"/>
      <c r="I15" s="62"/>
      <c r="J15" s="62"/>
      <c r="K15" s="62"/>
      <c r="L15" s="62">
        <f t="shared" si="1"/>
        <v>0</v>
      </c>
      <c r="M15" s="16"/>
      <c r="N15" s="393"/>
      <c r="O15" s="393"/>
      <c r="P15" s="393"/>
      <c r="Q15" s="393"/>
      <c r="R15" s="393"/>
      <c r="S15" s="393"/>
      <c r="T15" s="393" t="str">
        <f t="shared" si="2"/>
        <v/>
      </c>
      <c r="U15" s="16"/>
      <c r="V15" s="19" t="s">
        <v>526</v>
      </c>
    </row>
    <row r="16" ht="15.6" spans="1:22">
      <c r="A16" s="15" t="str">
        <f t="shared" si="0"/>
        <v/>
      </c>
      <c r="B16" s="16"/>
      <c r="C16" s="16"/>
      <c r="D16" s="17"/>
      <c r="E16" s="393"/>
      <c r="F16" s="62"/>
      <c r="G16" s="62"/>
      <c r="H16" s="62"/>
      <c r="I16" s="62"/>
      <c r="J16" s="62"/>
      <c r="K16" s="62"/>
      <c r="L16" s="62">
        <f t="shared" si="1"/>
        <v>0</v>
      </c>
      <c r="M16" s="16"/>
      <c r="N16" s="393"/>
      <c r="O16" s="393"/>
      <c r="P16" s="393"/>
      <c r="Q16" s="393"/>
      <c r="R16" s="393"/>
      <c r="S16" s="393"/>
      <c r="T16" s="393" t="str">
        <f t="shared" si="2"/>
        <v/>
      </c>
      <c r="U16" s="16"/>
      <c r="V16" s="19" t="s">
        <v>527</v>
      </c>
    </row>
    <row r="17" ht="15.6" spans="1:22">
      <c r="A17" s="15" t="str">
        <f t="shared" si="0"/>
        <v/>
      </c>
      <c r="B17" s="16"/>
      <c r="C17" s="16"/>
      <c r="D17" s="17"/>
      <c r="E17" s="393"/>
      <c r="F17" s="62"/>
      <c r="G17" s="62"/>
      <c r="H17" s="62"/>
      <c r="I17" s="62"/>
      <c r="J17" s="62"/>
      <c r="K17" s="62"/>
      <c r="L17" s="62">
        <f t="shared" si="1"/>
        <v>0</v>
      </c>
      <c r="M17" s="16"/>
      <c r="N17" s="393"/>
      <c r="O17" s="393"/>
      <c r="P17" s="393"/>
      <c r="Q17" s="393"/>
      <c r="R17" s="393"/>
      <c r="S17" s="393"/>
      <c r="T17" s="393" t="str">
        <f t="shared" si="2"/>
        <v/>
      </c>
      <c r="U17" s="16"/>
      <c r="V17" s="19" t="s">
        <v>528</v>
      </c>
    </row>
    <row r="18" ht="15.6" spans="1:22">
      <c r="A18" s="15" t="str">
        <f t="shared" si="0"/>
        <v/>
      </c>
      <c r="B18" s="16"/>
      <c r="C18" s="16"/>
      <c r="D18" s="17"/>
      <c r="E18" s="393"/>
      <c r="F18" s="62"/>
      <c r="G18" s="62"/>
      <c r="H18" s="62"/>
      <c r="I18" s="62"/>
      <c r="J18" s="62"/>
      <c r="K18" s="62"/>
      <c r="L18" s="62">
        <f t="shared" si="1"/>
        <v>0</v>
      </c>
      <c r="M18" s="16"/>
      <c r="N18" s="393"/>
      <c r="O18" s="393"/>
      <c r="P18" s="393"/>
      <c r="Q18" s="393"/>
      <c r="R18" s="393"/>
      <c r="S18" s="393"/>
      <c r="T18" s="393" t="str">
        <f t="shared" si="2"/>
        <v/>
      </c>
      <c r="U18" s="16"/>
      <c r="V18" s="19" t="s">
        <v>529</v>
      </c>
    </row>
    <row r="19" ht="15.6" spans="1:22">
      <c r="A19" s="15" t="str">
        <f t="shared" si="0"/>
        <v/>
      </c>
      <c r="B19" s="16"/>
      <c r="C19" s="16"/>
      <c r="D19" s="17"/>
      <c r="E19" s="393"/>
      <c r="F19" s="62"/>
      <c r="G19" s="62"/>
      <c r="H19" s="62"/>
      <c r="I19" s="62"/>
      <c r="J19" s="62"/>
      <c r="K19" s="62"/>
      <c r="L19" s="62">
        <f t="shared" si="1"/>
        <v>0</v>
      </c>
      <c r="M19" s="16"/>
      <c r="N19" s="393"/>
      <c r="O19" s="393"/>
      <c r="P19" s="393"/>
      <c r="Q19" s="393"/>
      <c r="R19" s="393"/>
      <c r="S19" s="393"/>
      <c r="T19" s="393" t="str">
        <f t="shared" si="2"/>
        <v/>
      </c>
      <c r="U19" s="16"/>
      <c r="V19" s="19" t="s">
        <v>530</v>
      </c>
    </row>
    <row r="20" ht="15.6" spans="1:22">
      <c r="A20" s="45" t="s">
        <v>606</v>
      </c>
      <c r="B20" s="16"/>
      <c r="C20" s="16"/>
      <c r="D20" s="17"/>
      <c r="E20" s="393"/>
      <c r="F20" s="62">
        <f>SUM(F8:F19)</f>
        <v>0</v>
      </c>
      <c r="G20" s="62">
        <f t="shared" ref="G20:L21" si="3">SUM(G8:G19)</f>
        <v>0</v>
      </c>
      <c r="H20" s="62">
        <f t="shared" si="3"/>
        <v>0</v>
      </c>
      <c r="I20" s="62">
        <f t="shared" si="3"/>
        <v>0</v>
      </c>
      <c r="J20" s="62">
        <f t="shared" si="3"/>
        <v>0</v>
      </c>
      <c r="K20" s="62">
        <f t="shared" si="3"/>
        <v>0</v>
      </c>
      <c r="L20" s="62">
        <f t="shared" si="3"/>
        <v>0</v>
      </c>
      <c r="M20" s="16"/>
      <c r="N20" s="393"/>
      <c r="O20" s="393">
        <f>SUM(O8:O19)</f>
        <v>0</v>
      </c>
      <c r="P20" s="393">
        <f>SUM(P8:P19)</f>
        <v>0</v>
      </c>
      <c r="Q20" s="393">
        <f>SUM(Q8:Q19)</f>
        <v>0</v>
      </c>
      <c r="R20" s="393">
        <f>SUM(R8:R19)</f>
        <v>0</v>
      </c>
      <c r="S20" s="393">
        <f>SUM(S8:S19)</f>
        <v>0</v>
      </c>
      <c r="T20" s="393" t="str">
        <f t="shared" si="2"/>
        <v/>
      </c>
      <c r="U20" s="16"/>
    </row>
    <row r="21" ht="15.6" spans="1:22">
      <c r="A21" s="45" t="s">
        <v>607</v>
      </c>
      <c r="B21" s="16"/>
      <c r="C21" s="16"/>
      <c r="D21" s="17"/>
      <c r="E21" s="393"/>
      <c r="F21" s="62"/>
      <c r="G21" s="62"/>
      <c r="H21" s="62"/>
      <c r="I21" s="62"/>
      <c r="J21" s="62"/>
      <c r="K21" s="62"/>
      <c r="L21" s="62">
        <f t="shared" si="3"/>
        <v>0</v>
      </c>
      <c r="M21" s="16"/>
      <c r="N21" s="393"/>
      <c r="O21" s="393">
        <f>P20</f>
        <v>0</v>
      </c>
      <c r="P21" s="393"/>
      <c r="Q21" s="393">
        <f>R20</f>
        <v>0</v>
      </c>
      <c r="R21" s="393"/>
      <c r="S21" s="393"/>
      <c r="T21" s="393" t="str">
        <f t="shared" si="2"/>
        <v/>
      </c>
      <c r="U21" s="16"/>
    </row>
    <row r="22" ht="15.6" spans="1:22">
      <c r="A22" s="45" t="s">
        <v>608</v>
      </c>
      <c r="B22" s="16"/>
      <c r="C22" s="16"/>
      <c r="D22" s="17"/>
      <c r="E22" s="393"/>
      <c r="F22" s="62"/>
      <c r="G22" s="62"/>
      <c r="H22" s="62"/>
      <c r="I22" s="62"/>
      <c r="J22" s="62"/>
      <c r="K22" s="62"/>
      <c r="L22" s="62"/>
      <c r="M22" s="16"/>
      <c r="N22" s="393"/>
      <c r="O22" s="393"/>
      <c r="P22" s="393"/>
      <c r="Q22" s="393"/>
      <c r="R22" s="393"/>
      <c r="S22" s="393">
        <f>Q21</f>
        <v>0</v>
      </c>
      <c r="T22" s="393" t="str">
        <f t="shared" si="2"/>
        <v/>
      </c>
      <c r="U22" s="16"/>
    </row>
    <row r="23" customHeight="1" spans="1:22">
      <c r="A23" s="58" t="s">
        <v>609</v>
      </c>
      <c r="B23" s="44"/>
      <c r="C23" s="23"/>
      <c r="D23" s="53"/>
      <c r="E23" s="393"/>
      <c r="F23" s="577">
        <f>F20-F21</f>
        <v>0</v>
      </c>
      <c r="G23" s="577">
        <f t="shared" ref="G23:L23" si="4">G20-G21</f>
        <v>0</v>
      </c>
      <c r="H23" s="577">
        <f t="shared" si="4"/>
        <v>0</v>
      </c>
      <c r="I23" s="577">
        <f t="shared" si="4"/>
        <v>0</v>
      </c>
      <c r="J23" s="577">
        <f t="shared" si="4"/>
        <v>0</v>
      </c>
      <c r="K23" s="577">
        <f t="shared" si="4"/>
        <v>0</v>
      </c>
      <c r="L23" s="577">
        <f t="shared" si="4"/>
        <v>0</v>
      </c>
      <c r="M23" s="578"/>
      <c r="N23" s="393"/>
      <c r="O23" s="393">
        <f>O20-O21</f>
        <v>0</v>
      </c>
      <c r="P23" s="393"/>
      <c r="Q23" s="393">
        <f>Q20-Q21</f>
        <v>0</v>
      </c>
      <c r="R23" s="393"/>
      <c r="S23" s="393">
        <f>S20-S22</f>
        <v>0</v>
      </c>
      <c r="T23" s="393" t="str">
        <f t="shared" si="2"/>
        <v/>
      </c>
      <c r="U23" s="23"/>
    </row>
    <row r="24" customHeight="1" spans="1:22">
      <c r="A24" s="3" t="str">
        <f>基本信息输入表!$K$6&amp;"填表人："&amp;基本信息输入表!$M$24</f>
        <v>产权持有人填表人：袁佳</v>
      </c>
      <c r="Q24" s="3"/>
      <c r="R24" s="3"/>
      <c r="S24" s="3" t="str">
        <f>"评估人员："&amp;基本信息输入表!$Q$24</f>
        <v>评估人员：韩策</v>
      </c>
      <c r="V24" s="27"/>
    </row>
    <row r="25" customHeight="1" spans="1:22">
      <c r="A25" s="3" t="str">
        <f>"填表日期："&amp;YEAR(基本信息输入表!$O$24)&amp;"年"&amp;MONTH(基本信息输入表!$O$24)&amp;"月"&amp;DAY(基本信息输入表!$O$24)&amp;"日"</f>
        <v>填表日期：2025年12月15日</v>
      </c>
      <c r="Q25" s="3"/>
      <c r="R25" s="3"/>
    </row>
  </sheetData>
  <mergeCells count="21">
    <mergeCell ref="A2:U2"/>
    <mergeCell ref="A3:U3"/>
    <mergeCell ref="F6:L6"/>
    <mergeCell ref="A20:B20"/>
    <mergeCell ref="A21:B21"/>
    <mergeCell ref="A22:B22"/>
    <mergeCell ref="A23:B23"/>
    <mergeCell ref="A6:A7"/>
    <mergeCell ref="B6:B7"/>
    <mergeCell ref="C6:C7"/>
    <mergeCell ref="D6:D7"/>
    <mergeCell ref="E6:E7"/>
    <mergeCell ref="M6:M7"/>
    <mergeCell ref="N6:N7"/>
    <mergeCell ref="O6:O7"/>
    <mergeCell ref="P6:P7"/>
    <mergeCell ref="Q6:Q7"/>
    <mergeCell ref="R6:R7"/>
    <mergeCell ref="S6:S7"/>
    <mergeCell ref="T6:T7"/>
    <mergeCell ref="U6:U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scale="51" fitToHeight="0" orientation="landscape"/>
  <headerFooter scaleWithDoc="0">
    <oddFooter>&amp;C&amp;"宋体,常规"&amp;10第&amp;"Arial Narrow,常规"&amp;P&amp;"宋体,常规"页，共&amp;"Arial Narrow,常规"&amp;N&amp;"宋体,常规"页</oddFooter>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showGridLines="0" topLeftCell="A4" workbookViewId="0">
      <selection activeCell="H6" sqref="H6:H7"/>
    </sheetView>
  </sheetViews>
  <sheetFormatPr defaultColWidth="9" defaultRowHeight="15.75" customHeight="1"/>
  <cols>
    <col min="1" max="1" width="5.16666666666667" style="3" customWidth="1"/>
    <col min="2" max="2" width="30.5" style="3" customWidth="1"/>
    <col min="3" max="4" width="8" style="48" customWidth="1"/>
    <col min="5" max="5" width="9.16666666666667" style="3" customWidth="1"/>
    <col min="6" max="6" width="13.1666666666667" style="3" hidden="1" customWidth="1" outlineLevel="1"/>
    <col min="7" max="7" width="8.66666666666667" style="3" customWidth="1" collapsed="1"/>
    <col min="8" max="8" width="9.66666666666667" style="3" customWidth="1"/>
    <col min="9" max="9" width="15.5" style="3" customWidth="1"/>
    <col min="10" max="10" width="16.6666666666667" style="3" customWidth="1"/>
    <col min="11" max="11" width="8.66666666666667" style="2" customWidth="1"/>
    <col min="12" max="16384" width="9" style="3"/>
  </cols>
  <sheetData>
    <row r="1" customHeight="1" spans="1:11">
      <c r="A1" s="4" t="s">
        <v>398</v>
      </c>
    </row>
    <row r="2" s="1" customFormat="1" ht="30" customHeight="1" spans="1:11">
      <c r="A2" s="5" t="s">
        <v>610</v>
      </c>
      <c r="B2" s="5"/>
      <c r="C2" s="5"/>
      <c r="D2" s="5"/>
      <c r="E2" s="5"/>
      <c r="F2" s="5"/>
      <c r="G2" s="5"/>
      <c r="H2" s="5"/>
      <c r="I2" s="5"/>
      <c r="J2" s="5"/>
      <c r="K2" s="6"/>
    </row>
    <row r="3" customHeight="1" spans="1:11">
      <c r="A3" s="2" t="str">
        <f>"评估基准日："&amp;TEXT(基本信息输入表!M7,"yyyy年mm月dd日")</f>
        <v>评估基准日：2025年11月30日</v>
      </c>
      <c r="B3" s="2"/>
      <c r="C3" s="2"/>
      <c r="D3" s="2"/>
      <c r="E3" s="2"/>
      <c r="F3" s="2"/>
      <c r="G3" s="2"/>
      <c r="H3" s="2"/>
      <c r="I3" s="2"/>
      <c r="J3" s="2"/>
    </row>
    <row r="4" ht="14.25" customHeight="1" spans="1:11">
      <c r="A4" s="2"/>
      <c r="B4" s="2"/>
      <c r="C4" s="49"/>
      <c r="D4" s="49"/>
      <c r="E4" s="2"/>
      <c r="F4" s="2"/>
      <c r="G4" s="2"/>
      <c r="H4" s="2"/>
      <c r="I4" s="2"/>
      <c r="J4" s="25" t="s">
        <v>611</v>
      </c>
    </row>
    <row r="5" customHeight="1" spans="1:11">
      <c r="A5" s="3" t="str">
        <f>基本信息输入表!K6&amp;"："&amp;基本信息输入表!M6</f>
        <v>产权持有人：湖北省徽工生物技本研究有限公司</v>
      </c>
      <c r="J5" s="10" t="str">
        <f>"金额单位："&amp;基本信息输入表!M10&amp;"元"</f>
        <v>金额单位：人民币元</v>
      </c>
    </row>
    <row r="6" s="2" customFormat="1" customHeight="1" spans="1:11">
      <c r="A6" s="11" t="s">
        <v>401</v>
      </c>
      <c r="B6" s="11" t="s">
        <v>585</v>
      </c>
      <c r="C6" s="51" t="s">
        <v>612</v>
      </c>
      <c r="D6" s="51" t="s">
        <v>613</v>
      </c>
      <c r="E6" s="11" t="s">
        <v>569</v>
      </c>
      <c r="F6" s="26" t="s">
        <v>403</v>
      </c>
      <c r="G6" s="26" t="s">
        <v>404</v>
      </c>
      <c r="H6" s="11" t="s">
        <v>405</v>
      </c>
      <c r="I6" s="11" t="s">
        <v>407</v>
      </c>
      <c r="J6" s="11" t="s">
        <v>503</v>
      </c>
    </row>
    <row r="7" customHeight="1" spans="1:11">
      <c r="A7" s="176"/>
      <c r="B7" s="177"/>
      <c r="C7" s="249"/>
      <c r="D7" s="249"/>
      <c r="E7" s="176"/>
      <c r="F7" s="33"/>
      <c r="G7" s="33"/>
      <c r="H7" s="184"/>
      <c r="I7" s="186"/>
      <c r="J7" s="177"/>
      <c r="K7" s="14" t="s">
        <v>518</v>
      </c>
    </row>
    <row r="8" ht="15.6" spans="1:11">
      <c r="A8" s="15" t="str">
        <f>IF(B8="","",ROW()-7)</f>
        <v/>
      </c>
      <c r="B8" s="16"/>
      <c r="C8" s="17"/>
      <c r="D8" s="17"/>
      <c r="E8" s="62"/>
      <c r="F8" s="62"/>
      <c r="G8" s="393"/>
      <c r="H8" s="393"/>
      <c r="I8" s="393" t="str">
        <f t="shared" ref="I8:I25" si="0">IF(G8=0,"",(H8-G8)/G8*100)</f>
        <v/>
      </c>
      <c r="J8" s="16"/>
      <c r="K8" s="19" t="s">
        <v>519</v>
      </c>
    </row>
    <row r="9" ht="15.6" spans="1:11">
      <c r="A9" s="15" t="str">
        <f t="shared" ref="A9:A24" si="1">IF(B9="","",ROW()-7)</f>
        <v/>
      </c>
      <c r="B9" s="16"/>
      <c r="C9" s="17"/>
      <c r="D9" s="17"/>
      <c r="E9" s="62"/>
      <c r="F9" s="62"/>
      <c r="G9" s="393"/>
      <c r="H9" s="393"/>
      <c r="I9" s="393" t="str">
        <f t="shared" si="0"/>
        <v/>
      </c>
      <c r="J9" s="16"/>
      <c r="K9" s="19" t="s">
        <v>520</v>
      </c>
    </row>
    <row r="10" ht="15.6" spans="1:11">
      <c r="A10" s="15" t="str">
        <f t="shared" si="1"/>
        <v/>
      </c>
      <c r="B10" s="16"/>
      <c r="C10" s="17"/>
      <c r="D10" s="17"/>
      <c r="E10" s="62"/>
      <c r="F10" s="62"/>
      <c r="G10" s="393"/>
      <c r="H10" s="393"/>
      <c r="I10" s="393" t="str">
        <f t="shared" si="0"/>
        <v/>
      </c>
      <c r="J10" s="16"/>
      <c r="K10" s="19" t="s">
        <v>521</v>
      </c>
    </row>
    <row r="11" ht="15.6" spans="1:11">
      <c r="A11" s="15" t="str">
        <f t="shared" si="1"/>
        <v/>
      </c>
      <c r="B11" s="16"/>
      <c r="C11" s="17"/>
      <c r="D11" s="17"/>
      <c r="E11" s="62"/>
      <c r="F11" s="62"/>
      <c r="G11" s="393"/>
      <c r="H11" s="393"/>
      <c r="I11" s="393" t="str">
        <f t="shared" si="0"/>
        <v/>
      </c>
      <c r="J11" s="16"/>
      <c r="K11" s="19" t="s">
        <v>522</v>
      </c>
    </row>
    <row r="12" ht="15.6" spans="1:11">
      <c r="A12" s="15" t="str">
        <f t="shared" si="1"/>
        <v/>
      </c>
      <c r="B12" s="16"/>
      <c r="C12" s="17"/>
      <c r="D12" s="17"/>
      <c r="E12" s="62"/>
      <c r="F12" s="62"/>
      <c r="G12" s="393"/>
      <c r="H12" s="393"/>
      <c r="I12" s="393" t="str">
        <f t="shared" si="0"/>
        <v/>
      </c>
      <c r="J12" s="16"/>
      <c r="K12" s="19" t="s">
        <v>523</v>
      </c>
    </row>
    <row r="13" ht="15.6" spans="1:11">
      <c r="A13" s="15" t="str">
        <f t="shared" si="1"/>
        <v/>
      </c>
      <c r="B13" s="16"/>
      <c r="C13" s="17"/>
      <c r="D13" s="17"/>
      <c r="E13" s="62"/>
      <c r="F13" s="62"/>
      <c r="G13" s="393"/>
      <c r="H13" s="393"/>
      <c r="I13" s="393" t="str">
        <f t="shared" si="0"/>
        <v/>
      </c>
      <c r="J13" s="16"/>
      <c r="K13" s="19" t="s">
        <v>524</v>
      </c>
    </row>
    <row r="14" ht="15.6" spans="1:11">
      <c r="A14" s="15" t="str">
        <f t="shared" si="1"/>
        <v/>
      </c>
      <c r="B14" s="16"/>
      <c r="C14" s="17"/>
      <c r="D14" s="17"/>
      <c r="E14" s="62"/>
      <c r="F14" s="62"/>
      <c r="G14" s="393"/>
      <c r="H14" s="393"/>
      <c r="I14" s="393" t="str">
        <f t="shared" si="0"/>
        <v/>
      </c>
      <c r="J14" s="16"/>
      <c r="K14" s="19" t="s">
        <v>525</v>
      </c>
    </row>
    <row r="15" ht="15.6" spans="1:11">
      <c r="A15" s="15" t="str">
        <f t="shared" si="1"/>
        <v/>
      </c>
      <c r="B15" s="16"/>
      <c r="C15" s="17"/>
      <c r="D15" s="17"/>
      <c r="E15" s="62"/>
      <c r="F15" s="62"/>
      <c r="G15" s="393"/>
      <c r="H15" s="393"/>
      <c r="I15" s="393" t="str">
        <f t="shared" si="0"/>
        <v/>
      </c>
      <c r="J15" s="16"/>
      <c r="K15" s="19" t="s">
        <v>526</v>
      </c>
    </row>
    <row r="16" ht="15.6" spans="1:11">
      <c r="A16" s="15" t="str">
        <f t="shared" si="1"/>
        <v/>
      </c>
      <c r="B16" s="16"/>
      <c r="C16" s="17"/>
      <c r="D16" s="17"/>
      <c r="E16" s="62"/>
      <c r="F16" s="62"/>
      <c r="G16" s="393"/>
      <c r="H16" s="393"/>
      <c r="I16" s="393" t="str">
        <f t="shared" si="0"/>
        <v/>
      </c>
      <c r="J16" s="16"/>
      <c r="K16" s="19" t="s">
        <v>527</v>
      </c>
    </row>
    <row r="17" ht="15.6" spans="1:11">
      <c r="A17" s="15" t="str">
        <f t="shared" si="1"/>
        <v/>
      </c>
      <c r="B17" s="16"/>
      <c r="C17" s="17"/>
      <c r="D17" s="17"/>
      <c r="E17" s="62"/>
      <c r="F17" s="62"/>
      <c r="G17" s="393"/>
      <c r="H17" s="393"/>
      <c r="I17" s="393" t="str">
        <f t="shared" si="0"/>
        <v/>
      </c>
      <c r="J17" s="16"/>
      <c r="K17" s="19" t="s">
        <v>528</v>
      </c>
    </row>
    <row r="18" ht="15.6" spans="1:11">
      <c r="A18" s="15" t="str">
        <f t="shared" si="1"/>
        <v/>
      </c>
      <c r="B18" s="16"/>
      <c r="C18" s="17"/>
      <c r="D18" s="17"/>
      <c r="E18" s="62"/>
      <c r="F18" s="62"/>
      <c r="G18" s="393"/>
      <c r="H18" s="393"/>
      <c r="I18" s="393" t="str">
        <f t="shared" si="0"/>
        <v/>
      </c>
      <c r="J18" s="16"/>
      <c r="K18" s="19" t="s">
        <v>529</v>
      </c>
    </row>
    <row r="19" ht="15.6" spans="1:11">
      <c r="A19" s="15" t="str">
        <f t="shared" si="1"/>
        <v/>
      </c>
      <c r="B19" s="16"/>
      <c r="C19" s="17"/>
      <c r="D19" s="17"/>
      <c r="E19" s="62"/>
      <c r="F19" s="62"/>
      <c r="G19" s="393"/>
      <c r="H19" s="393"/>
      <c r="I19" s="393" t="str">
        <f t="shared" si="0"/>
        <v/>
      </c>
      <c r="J19" s="16"/>
      <c r="K19" s="19" t="s">
        <v>530</v>
      </c>
    </row>
    <row r="20" ht="15.6" spans="1:11">
      <c r="A20" s="15" t="str">
        <f t="shared" si="1"/>
        <v/>
      </c>
      <c r="B20" s="16"/>
      <c r="C20" s="17"/>
      <c r="D20" s="17"/>
      <c r="E20" s="62"/>
      <c r="F20" s="62"/>
      <c r="G20" s="393"/>
      <c r="H20" s="393"/>
      <c r="I20" s="393" t="str">
        <f t="shared" si="0"/>
        <v/>
      </c>
      <c r="J20" s="16"/>
      <c r="K20" s="19" t="s">
        <v>531</v>
      </c>
    </row>
    <row r="21" ht="15.6" spans="1:11">
      <c r="A21" s="15" t="str">
        <f t="shared" si="1"/>
        <v/>
      </c>
      <c r="B21" s="16"/>
      <c r="C21" s="17"/>
      <c r="D21" s="17"/>
      <c r="E21" s="62"/>
      <c r="F21" s="62"/>
      <c r="G21" s="393"/>
      <c r="H21" s="393"/>
      <c r="I21" s="393" t="str">
        <f t="shared" si="0"/>
        <v/>
      </c>
      <c r="J21" s="16"/>
      <c r="K21" s="19" t="s">
        <v>532</v>
      </c>
    </row>
    <row r="22" ht="15.6" spans="1:11">
      <c r="A22" s="15" t="str">
        <f t="shared" si="1"/>
        <v/>
      </c>
      <c r="B22" s="16"/>
      <c r="C22" s="17"/>
      <c r="D22" s="17"/>
      <c r="E22" s="62"/>
      <c r="F22" s="62"/>
      <c r="G22" s="393"/>
      <c r="H22" s="393"/>
      <c r="I22" s="393" t="str">
        <f t="shared" si="0"/>
        <v/>
      </c>
      <c r="J22" s="16"/>
      <c r="K22" s="19" t="s">
        <v>533</v>
      </c>
    </row>
    <row r="23" ht="15.6" spans="1:11">
      <c r="A23" s="15" t="str">
        <f t="shared" si="1"/>
        <v/>
      </c>
      <c r="B23" s="16"/>
      <c r="C23" s="17"/>
      <c r="D23" s="17"/>
      <c r="E23" s="62"/>
      <c r="F23" s="62"/>
      <c r="G23" s="393"/>
      <c r="H23" s="393"/>
      <c r="I23" s="393" t="str">
        <f t="shared" si="0"/>
        <v/>
      </c>
      <c r="J23" s="16"/>
      <c r="K23" s="19" t="s">
        <v>538</v>
      </c>
    </row>
    <row r="24" ht="15.6" spans="1:11">
      <c r="A24" s="15" t="str">
        <f t="shared" si="1"/>
        <v/>
      </c>
      <c r="B24" s="16"/>
      <c r="C24" s="17"/>
      <c r="D24" s="17"/>
      <c r="E24" s="62"/>
      <c r="F24" s="62"/>
      <c r="G24" s="393"/>
      <c r="H24" s="393"/>
      <c r="I24" s="393" t="str">
        <f t="shared" si="0"/>
        <v/>
      </c>
      <c r="J24" s="16"/>
      <c r="K24" s="19" t="s">
        <v>539</v>
      </c>
    </row>
    <row r="25" customHeight="1" spans="1:11">
      <c r="A25" s="33" t="s">
        <v>614</v>
      </c>
      <c r="B25" s="22"/>
      <c r="C25" s="587"/>
      <c r="D25" s="587"/>
      <c r="E25" s="577"/>
      <c r="F25" s="35">
        <f>SUM(F8:F24)</f>
        <v>0</v>
      </c>
      <c r="G25" s="393">
        <f t="shared" ref="G25:H25" si="2">SUM(G8:G24)</f>
        <v>0</v>
      </c>
      <c r="H25" s="393">
        <f t="shared" si="2"/>
        <v>0</v>
      </c>
      <c r="I25" s="393" t="str">
        <f t="shared" si="0"/>
        <v/>
      </c>
      <c r="J25" s="23"/>
    </row>
    <row r="26" customHeight="1" spans="1:11">
      <c r="A26" s="3" t="str">
        <f>基本信息输入表!$K$6&amp;"填表人："&amp;基本信息输入表!$M$25</f>
        <v>产权持有人填表人：袁佳</v>
      </c>
      <c r="H26" s="3" t="str">
        <f>"评估人员："&amp;基本信息输入表!$Q$25</f>
        <v>评估人员：韩策</v>
      </c>
      <c r="K26" s="24"/>
    </row>
    <row r="27" customHeight="1" spans="1:11">
      <c r="A27" s="3" t="str">
        <f>"填表日期："&amp;YEAR(基本信息输入表!$O$25)&amp;"年"&amp;MONTH(基本信息输入表!$O$25)&amp;"月"&amp;DAY(基本信息输入表!$O$25)&amp;"日"</f>
        <v>填表日期：2025年12月15日</v>
      </c>
    </row>
  </sheetData>
  <mergeCells count="13">
    <mergeCell ref="A2:J2"/>
    <mergeCell ref="A3:J3"/>
    <mergeCell ref="A25:B25"/>
    <mergeCell ref="A6:A7"/>
    <mergeCell ref="B6:B7"/>
    <mergeCell ref="C6:C7"/>
    <mergeCell ref="D6:D7"/>
    <mergeCell ref="E6:E7"/>
    <mergeCell ref="F6:F7"/>
    <mergeCell ref="G6:G7"/>
    <mergeCell ref="H6:H7"/>
    <mergeCell ref="I6:I7"/>
    <mergeCell ref="J6:J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scale="93" fitToHeight="0" orientation="landscape"/>
  <headerFooter scaleWithDoc="0">
    <oddFooter>&amp;C&amp;"宋体,常规"&amp;10第&amp;"Arial Narrow,常规"&amp;P&amp;"宋体,常规"页，共&amp;"Arial Narrow,常规"&amp;N&amp;"宋体,常规"页</oddFooter>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预付款项">
    <pageSetUpPr fitToPage="1"/>
  </sheetPr>
  <dimension ref="A1:V28"/>
  <sheetViews>
    <sheetView showGridLines="0" topLeftCell="A3" workbookViewId="0">
      <selection activeCell="F6" sqref="F6:L6"/>
    </sheetView>
  </sheetViews>
  <sheetFormatPr defaultColWidth="9" defaultRowHeight="15.75" customHeight="1"/>
  <cols>
    <col min="1" max="1" width="6.16666666666667" style="3" customWidth="1"/>
    <col min="2" max="2" width="22.6666666666667" style="3" customWidth="1"/>
    <col min="3" max="3" width="8" style="3" customWidth="1"/>
    <col min="4" max="4" width="8" style="48" customWidth="1"/>
    <col min="5" max="5" width="9.66666666666667" style="3" customWidth="1"/>
    <col min="6" max="12" width="9.66666666666667" style="3" hidden="1" customWidth="1" outlineLevel="1"/>
    <col min="13" max="13" width="4.66666666666667" style="3" customWidth="1" collapsed="1"/>
    <col min="14" max="14" width="11.1666666666667" style="3" customWidth="1"/>
    <col min="15" max="15" width="9.66666666666667" style="3" customWidth="1"/>
    <col min="16" max="16" width="12.1666666666667" style="3" hidden="1" customWidth="1" outlineLevel="1"/>
    <col min="17" max="17" width="11.6666666666667" style="3" customWidth="1" collapsed="1"/>
    <col min="18" max="18" width="11.1666666666667" style="3" customWidth="1"/>
    <col min="19" max="19" width="9.66666666666667" style="3" customWidth="1"/>
    <col min="20" max="20" width="7.66666666666667" style="3" customWidth="1"/>
    <col min="21" max="21" width="16.6666666666667" style="3" customWidth="1"/>
    <col min="22" max="22" width="8.16666666666667" style="2" customWidth="1"/>
    <col min="23" max="16384" width="9" style="3"/>
  </cols>
  <sheetData>
    <row r="1" customHeight="1" spans="1:22">
      <c r="A1" s="4" t="s">
        <v>398</v>
      </c>
    </row>
    <row r="2" s="1" customFormat="1" ht="30" customHeight="1" spans="1:22">
      <c r="A2" s="5" t="s">
        <v>615</v>
      </c>
      <c r="B2" s="5"/>
      <c r="C2" s="5"/>
      <c r="D2" s="5"/>
      <c r="E2" s="5"/>
      <c r="F2" s="5"/>
      <c r="G2" s="5"/>
      <c r="H2" s="5"/>
      <c r="I2" s="5"/>
      <c r="J2" s="5"/>
      <c r="K2" s="5"/>
      <c r="L2" s="5"/>
      <c r="M2" s="5"/>
      <c r="N2" s="5"/>
      <c r="O2" s="5"/>
      <c r="P2" s="5"/>
      <c r="Q2" s="5"/>
      <c r="R2" s="5"/>
      <c r="S2" s="5"/>
      <c r="T2" s="5"/>
      <c r="U2" s="5"/>
      <c r="V2" s="6"/>
    </row>
    <row r="3" customHeight="1" spans="1:22">
      <c r="A3" s="2" t="str">
        <f>"评估基准日："&amp;TEXT(基本信息输入表!M7,"yyyy年mm月dd日")</f>
        <v>评估基准日：2025年11月30日</v>
      </c>
      <c r="B3" s="2"/>
      <c r="C3" s="2"/>
      <c r="D3" s="2"/>
      <c r="E3" s="2"/>
      <c r="F3" s="2"/>
      <c r="G3" s="2"/>
      <c r="H3" s="2"/>
      <c r="I3" s="2"/>
      <c r="J3" s="2"/>
      <c r="K3" s="2"/>
      <c r="L3" s="2"/>
      <c r="M3" s="2"/>
      <c r="N3" s="2"/>
      <c r="O3" s="2"/>
      <c r="P3" s="2"/>
      <c r="Q3" s="2"/>
      <c r="R3" s="2"/>
      <c r="S3" s="2"/>
      <c r="T3" s="2"/>
      <c r="U3" s="2"/>
    </row>
    <row r="4" ht="14.25" customHeight="1" spans="1:22">
      <c r="A4" s="2"/>
      <c r="B4" s="2"/>
      <c r="C4" s="2"/>
      <c r="D4" s="49"/>
      <c r="E4" s="2"/>
      <c r="F4" s="2"/>
      <c r="G4" s="2"/>
      <c r="H4" s="2"/>
      <c r="I4" s="2"/>
      <c r="J4" s="2"/>
      <c r="K4" s="2"/>
      <c r="L4" s="2"/>
      <c r="M4" s="2"/>
      <c r="N4" s="2"/>
      <c r="O4" s="2"/>
      <c r="P4" s="2"/>
      <c r="Q4" s="2"/>
      <c r="R4" s="2"/>
      <c r="S4" s="2"/>
      <c r="T4" s="2"/>
      <c r="U4" s="25" t="s">
        <v>616</v>
      </c>
    </row>
    <row r="5" customHeight="1" spans="1:22">
      <c r="A5" s="3" t="str">
        <f>基本信息输入表!K6&amp;"："&amp;基本信息输入表!M6</f>
        <v>产权持有人：湖北省徽工生物技本研究有限公司</v>
      </c>
      <c r="U5" s="10" t="str">
        <f>"金额单位："&amp;基本信息输入表!M10&amp;"元"</f>
        <v>金额单位：人民币元</v>
      </c>
    </row>
    <row r="6" s="2" customFormat="1" customHeight="1" spans="1:22">
      <c r="A6" s="11" t="s">
        <v>401</v>
      </c>
      <c r="B6" s="11" t="s">
        <v>617</v>
      </c>
      <c r="C6" s="11" t="s">
        <v>592</v>
      </c>
      <c r="D6" s="579" t="s">
        <v>618</v>
      </c>
      <c r="E6" s="26" t="s">
        <v>594</v>
      </c>
      <c r="F6" s="43" t="s">
        <v>595</v>
      </c>
      <c r="G6" s="345"/>
      <c r="H6" s="345"/>
      <c r="I6" s="345"/>
      <c r="J6" s="345"/>
      <c r="K6" s="345"/>
      <c r="L6" s="44"/>
      <c r="M6" s="11" t="s">
        <v>515</v>
      </c>
      <c r="N6" s="11" t="s">
        <v>516</v>
      </c>
      <c r="O6" s="11" t="s">
        <v>619</v>
      </c>
      <c r="P6" s="26" t="s">
        <v>403</v>
      </c>
      <c r="Q6" s="580" t="s">
        <v>597</v>
      </c>
      <c r="R6" s="581" t="s">
        <v>620</v>
      </c>
      <c r="S6" s="11" t="s">
        <v>405</v>
      </c>
      <c r="T6" s="11" t="s">
        <v>407</v>
      </c>
      <c r="U6" s="11" t="s">
        <v>503</v>
      </c>
    </row>
    <row r="7" customHeight="1" spans="1:22">
      <c r="A7" s="176"/>
      <c r="B7" s="177"/>
      <c r="C7" s="177"/>
      <c r="D7" s="249"/>
      <c r="E7" s="582"/>
      <c r="F7" s="120" t="s">
        <v>599</v>
      </c>
      <c r="G7" s="120" t="s">
        <v>600</v>
      </c>
      <c r="H7" s="120" t="s">
        <v>601</v>
      </c>
      <c r="I7" s="120" t="s">
        <v>602</v>
      </c>
      <c r="J7" s="120" t="s">
        <v>603</v>
      </c>
      <c r="K7" s="120" t="s">
        <v>604</v>
      </c>
      <c r="L7" s="583" t="s">
        <v>511</v>
      </c>
      <c r="M7" s="177"/>
      <c r="N7" s="184"/>
      <c r="O7" s="176"/>
      <c r="P7" s="22"/>
      <c r="Q7" s="584"/>
      <c r="R7" s="585"/>
      <c r="S7" s="184"/>
      <c r="T7" s="186"/>
      <c r="U7" s="177"/>
      <c r="V7" s="14" t="s">
        <v>518</v>
      </c>
    </row>
    <row r="8" ht="15.6" spans="1:22">
      <c r="A8" s="15" t="str">
        <f>IF(B8="","",ROW()-7)</f>
        <v/>
      </c>
      <c r="B8" s="16"/>
      <c r="C8" s="16"/>
      <c r="D8" s="17"/>
      <c r="E8" s="393"/>
      <c r="F8" s="62"/>
      <c r="G8" s="62"/>
      <c r="H8" s="62"/>
      <c r="I8" s="62"/>
      <c r="J8" s="62"/>
      <c r="K8" s="62"/>
      <c r="L8" s="62">
        <f>SUM(F8:K8)</f>
        <v>0</v>
      </c>
      <c r="M8" s="16"/>
      <c r="N8" s="393"/>
      <c r="O8" s="62"/>
      <c r="P8" s="62"/>
      <c r="Q8" s="393"/>
      <c r="R8" s="393"/>
      <c r="S8" s="393"/>
      <c r="T8" s="393" t="str">
        <f>IF(Q8=0,"",(S8-Q8)/Q8*100)</f>
        <v/>
      </c>
      <c r="U8" s="16"/>
      <c r="V8" s="19" t="s">
        <v>519</v>
      </c>
    </row>
    <row r="9" ht="15.6" spans="1:22">
      <c r="A9" s="15" t="str">
        <f t="shared" ref="A9:A23" si="0">IF(B9="","",ROW()-7)</f>
        <v/>
      </c>
      <c r="B9" s="16"/>
      <c r="C9" s="16"/>
      <c r="D9" s="17"/>
      <c r="E9" s="393"/>
      <c r="F9" s="62"/>
      <c r="G9" s="62"/>
      <c r="H9" s="62"/>
      <c r="I9" s="62"/>
      <c r="J9" s="62"/>
      <c r="K9" s="62"/>
      <c r="L9" s="62">
        <f t="shared" ref="L9:L24" si="1">SUM(F9:K9)</f>
        <v>0</v>
      </c>
      <c r="M9" s="16"/>
      <c r="N9" s="393"/>
      <c r="O9" s="62"/>
      <c r="P9" s="62"/>
      <c r="Q9" s="393"/>
      <c r="R9" s="393"/>
      <c r="S9" s="393"/>
      <c r="T9" s="393" t="str">
        <f t="shared" ref="T9:T26" si="2">IF(Q9=0,"",(S9-Q9)/Q9*100)</f>
        <v/>
      </c>
      <c r="U9" s="16"/>
      <c r="V9" s="19" t="s">
        <v>520</v>
      </c>
    </row>
    <row r="10" ht="15.6" spans="1:22">
      <c r="A10" s="15" t="str">
        <f t="shared" si="0"/>
        <v/>
      </c>
      <c r="B10" s="16"/>
      <c r="C10" s="16"/>
      <c r="D10" s="17"/>
      <c r="E10" s="393"/>
      <c r="F10" s="62"/>
      <c r="G10" s="62"/>
      <c r="H10" s="62"/>
      <c r="I10" s="62"/>
      <c r="J10" s="62"/>
      <c r="K10" s="62"/>
      <c r="L10" s="62">
        <f t="shared" si="1"/>
        <v>0</v>
      </c>
      <c r="M10" s="16"/>
      <c r="N10" s="393"/>
      <c r="O10" s="62"/>
      <c r="P10" s="62"/>
      <c r="Q10" s="393"/>
      <c r="R10" s="393"/>
      <c r="S10" s="393"/>
      <c r="T10" s="393" t="str">
        <f t="shared" si="2"/>
        <v/>
      </c>
      <c r="U10" s="16"/>
      <c r="V10" s="19" t="s">
        <v>521</v>
      </c>
    </row>
    <row r="11" ht="15.6" spans="1:22">
      <c r="A11" s="15" t="str">
        <f t="shared" si="0"/>
        <v/>
      </c>
      <c r="B11" s="16"/>
      <c r="C11" s="16"/>
      <c r="D11" s="17"/>
      <c r="E11" s="393"/>
      <c r="F11" s="62"/>
      <c r="G11" s="62"/>
      <c r="H11" s="62"/>
      <c r="I11" s="62"/>
      <c r="J11" s="62"/>
      <c r="K11" s="62"/>
      <c r="L11" s="62">
        <f t="shared" si="1"/>
        <v>0</v>
      </c>
      <c r="M11" s="16"/>
      <c r="N11" s="393"/>
      <c r="O11" s="62"/>
      <c r="P11" s="62"/>
      <c r="Q11" s="393"/>
      <c r="R11" s="393"/>
      <c r="S11" s="393"/>
      <c r="T11" s="393" t="str">
        <f t="shared" si="2"/>
        <v/>
      </c>
      <c r="U11" s="16"/>
      <c r="V11" s="19" t="s">
        <v>522</v>
      </c>
    </row>
    <row r="12" ht="15.6" spans="1:22">
      <c r="A12" s="15" t="str">
        <f t="shared" si="0"/>
        <v/>
      </c>
      <c r="B12" s="16" t="s">
        <v>605</v>
      </c>
      <c r="C12" s="16"/>
      <c r="D12" s="17"/>
      <c r="E12" s="393"/>
      <c r="F12" s="62"/>
      <c r="G12" s="62"/>
      <c r="H12" s="62"/>
      <c r="I12" s="62"/>
      <c r="J12" s="62"/>
      <c r="K12" s="62"/>
      <c r="L12" s="62">
        <f t="shared" si="1"/>
        <v>0</v>
      </c>
      <c r="M12" s="16"/>
      <c r="N12" s="393"/>
      <c r="O12" s="62"/>
      <c r="P12" s="62"/>
      <c r="Q12" s="393"/>
      <c r="R12" s="393"/>
      <c r="S12" s="393"/>
      <c r="T12" s="393" t="str">
        <f t="shared" si="2"/>
        <v/>
      </c>
      <c r="U12" s="16"/>
      <c r="V12" s="19" t="s">
        <v>523</v>
      </c>
    </row>
    <row r="13" ht="15.6" spans="1:22">
      <c r="A13" s="15" t="str">
        <f t="shared" si="0"/>
        <v/>
      </c>
      <c r="B13" s="16"/>
      <c r="C13" s="16"/>
      <c r="D13" s="17"/>
      <c r="E13" s="393"/>
      <c r="F13" s="62"/>
      <c r="G13" s="62"/>
      <c r="H13" s="62"/>
      <c r="I13" s="62"/>
      <c r="J13" s="62"/>
      <c r="K13" s="62"/>
      <c r="L13" s="62">
        <f t="shared" si="1"/>
        <v>0</v>
      </c>
      <c r="M13" s="16"/>
      <c r="N13" s="393"/>
      <c r="O13" s="62"/>
      <c r="P13" s="62"/>
      <c r="Q13" s="393"/>
      <c r="R13" s="393"/>
      <c r="S13" s="393"/>
      <c r="T13" s="393" t="str">
        <f t="shared" si="2"/>
        <v/>
      </c>
      <c r="U13" s="16"/>
      <c r="V13" s="19" t="s">
        <v>524</v>
      </c>
    </row>
    <row r="14" ht="15.6" spans="1:22">
      <c r="A14" s="15" t="str">
        <f t="shared" si="0"/>
        <v/>
      </c>
      <c r="B14" s="16"/>
      <c r="C14" s="16"/>
      <c r="D14" s="17"/>
      <c r="E14" s="393"/>
      <c r="F14" s="62"/>
      <c r="G14" s="62"/>
      <c r="H14" s="62"/>
      <c r="I14" s="62"/>
      <c r="J14" s="62"/>
      <c r="K14" s="62"/>
      <c r="L14" s="62">
        <f t="shared" si="1"/>
        <v>0</v>
      </c>
      <c r="M14" s="16"/>
      <c r="N14" s="393"/>
      <c r="O14" s="62"/>
      <c r="P14" s="62"/>
      <c r="Q14" s="393"/>
      <c r="R14" s="393"/>
      <c r="S14" s="393"/>
      <c r="T14" s="393" t="str">
        <f t="shared" si="2"/>
        <v/>
      </c>
      <c r="U14" s="16"/>
      <c r="V14" s="19" t="s">
        <v>525</v>
      </c>
    </row>
    <row r="15" ht="15.6" spans="1:22">
      <c r="A15" s="15" t="str">
        <f t="shared" si="0"/>
        <v/>
      </c>
      <c r="B15" s="16"/>
      <c r="C15" s="16"/>
      <c r="D15" s="17"/>
      <c r="E15" s="393"/>
      <c r="F15" s="62"/>
      <c r="G15" s="62"/>
      <c r="H15" s="62"/>
      <c r="I15" s="62"/>
      <c r="J15" s="62"/>
      <c r="K15" s="62"/>
      <c r="L15" s="62">
        <f t="shared" si="1"/>
        <v>0</v>
      </c>
      <c r="M15" s="16"/>
      <c r="N15" s="393"/>
      <c r="O15" s="62"/>
      <c r="P15" s="62"/>
      <c r="Q15" s="393"/>
      <c r="R15" s="393"/>
      <c r="S15" s="393"/>
      <c r="T15" s="393" t="str">
        <f t="shared" si="2"/>
        <v/>
      </c>
      <c r="U15" s="16"/>
      <c r="V15" s="19" t="s">
        <v>526</v>
      </c>
    </row>
    <row r="16" ht="15.6" spans="1:22">
      <c r="A16" s="15" t="str">
        <f t="shared" si="0"/>
        <v/>
      </c>
      <c r="B16" s="16"/>
      <c r="C16" s="16"/>
      <c r="D16" s="17"/>
      <c r="E16" s="393"/>
      <c r="F16" s="62"/>
      <c r="G16" s="62"/>
      <c r="H16" s="62"/>
      <c r="I16" s="62"/>
      <c r="J16" s="62"/>
      <c r="K16" s="62"/>
      <c r="L16" s="62">
        <f t="shared" si="1"/>
        <v>0</v>
      </c>
      <c r="M16" s="16"/>
      <c r="N16" s="393"/>
      <c r="O16" s="62"/>
      <c r="P16" s="62"/>
      <c r="Q16" s="393"/>
      <c r="R16" s="393"/>
      <c r="S16" s="393"/>
      <c r="T16" s="393" t="str">
        <f t="shared" si="2"/>
        <v/>
      </c>
      <c r="U16" s="16"/>
      <c r="V16" s="19" t="s">
        <v>527</v>
      </c>
    </row>
    <row r="17" ht="15.6" spans="1:22">
      <c r="A17" s="15" t="str">
        <f t="shared" si="0"/>
        <v/>
      </c>
      <c r="B17" s="16"/>
      <c r="C17" s="16"/>
      <c r="D17" s="17"/>
      <c r="E17" s="393"/>
      <c r="F17" s="62"/>
      <c r="G17" s="62"/>
      <c r="H17" s="62"/>
      <c r="I17" s="62"/>
      <c r="J17" s="62"/>
      <c r="K17" s="62"/>
      <c r="L17" s="62">
        <f t="shared" si="1"/>
        <v>0</v>
      </c>
      <c r="M17" s="16"/>
      <c r="N17" s="393"/>
      <c r="O17" s="62"/>
      <c r="P17" s="62"/>
      <c r="Q17" s="393"/>
      <c r="R17" s="393"/>
      <c r="S17" s="393"/>
      <c r="T17" s="393" t="str">
        <f t="shared" si="2"/>
        <v/>
      </c>
      <c r="U17" s="16"/>
      <c r="V17" s="19" t="s">
        <v>528</v>
      </c>
    </row>
    <row r="18" ht="15.6" spans="1:22">
      <c r="A18" s="15" t="str">
        <f t="shared" si="0"/>
        <v/>
      </c>
      <c r="B18" s="16"/>
      <c r="C18" s="16"/>
      <c r="D18" s="17"/>
      <c r="E18" s="393"/>
      <c r="F18" s="62"/>
      <c r="G18" s="62"/>
      <c r="H18" s="62"/>
      <c r="I18" s="62"/>
      <c r="J18" s="62"/>
      <c r="K18" s="62"/>
      <c r="L18" s="62">
        <f t="shared" si="1"/>
        <v>0</v>
      </c>
      <c r="M18" s="16"/>
      <c r="N18" s="393"/>
      <c r="O18" s="62"/>
      <c r="P18" s="62"/>
      <c r="Q18" s="393"/>
      <c r="R18" s="393"/>
      <c r="S18" s="393"/>
      <c r="T18" s="393" t="str">
        <f t="shared" si="2"/>
        <v/>
      </c>
      <c r="U18" s="16"/>
      <c r="V18" s="19" t="s">
        <v>529</v>
      </c>
    </row>
    <row r="19" ht="15.6" spans="1:22">
      <c r="A19" s="15" t="str">
        <f t="shared" si="0"/>
        <v/>
      </c>
      <c r="B19" s="16"/>
      <c r="C19" s="16"/>
      <c r="D19" s="17"/>
      <c r="E19" s="393"/>
      <c r="F19" s="62"/>
      <c r="G19" s="62"/>
      <c r="H19" s="62"/>
      <c r="I19" s="62"/>
      <c r="J19" s="62"/>
      <c r="K19" s="62"/>
      <c r="L19" s="62">
        <f t="shared" si="1"/>
        <v>0</v>
      </c>
      <c r="M19" s="16"/>
      <c r="N19" s="393"/>
      <c r="O19" s="62"/>
      <c r="P19" s="62"/>
      <c r="Q19" s="393"/>
      <c r="R19" s="393"/>
      <c r="S19" s="393"/>
      <c r="T19" s="393" t="str">
        <f t="shared" si="2"/>
        <v/>
      </c>
      <c r="U19" s="16"/>
      <c r="V19" s="19" t="s">
        <v>530</v>
      </c>
    </row>
    <row r="20" ht="15.6" spans="1:22">
      <c r="A20" s="15" t="str">
        <f t="shared" si="0"/>
        <v/>
      </c>
      <c r="B20" s="16"/>
      <c r="C20" s="16"/>
      <c r="D20" s="17"/>
      <c r="E20" s="393"/>
      <c r="F20" s="62"/>
      <c r="G20" s="62"/>
      <c r="H20" s="62"/>
      <c r="I20" s="62"/>
      <c r="J20" s="62"/>
      <c r="K20" s="62"/>
      <c r="L20" s="62">
        <f t="shared" si="1"/>
        <v>0</v>
      </c>
      <c r="M20" s="16"/>
      <c r="N20" s="393"/>
      <c r="O20" s="62"/>
      <c r="P20" s="62"/>
      <c r="Q20" s="393"/>
      <c r="R20" s="393"/>
      <c r="S20" s="393"/>
      <c r="T20" s="393" t="str">
        <f t="shared" si="2"/>
        <v/>
      </c>
      <c r="U20" s="16"/>
      <c r="V20" s="19" t="s">
        <v>531</v>
      </c>
    </row>
    <row r="21" ht="15.6" spans="1:22">
      <c r="A21" s="15" t="str">
        <f t="shared" si="0"/>
        <v/>
      </c>
      <c r="B21" s="16"/>
      <c r="C21" s="16"/>
      <c r="D21" s="17"/>
      <c r="E21" s="393"/>
      <c r="F21" s="62"/>
      <c r="G21" s="62"/>
      <c r="H21" s="62"/>
      <c r="I21" s="62"/>
      <c r="J21" s="62"/>
      <c r="K21" s="62"/>
      <c r="L21" s="62">
        <f t="shared" si="1"/>
        <v>0</v>
      </c>
      <c r="M21" s="16"/>
      <c r="N21" s="393"/>
      <c r="O21" s="62"/>
      <c r="P21" s="62"/>
      <c r="Q21" s="393"/>
      <c r="R21" s="393"/>
      <c r="S21" s="393"/>
      <c r="T21" s="393" t="str">
        <f t="shared" si="2"/>
        <v/>
      </c>
      <c r="U21" s="16"/>
      <c r="V21" s="19" t="s">
        <v>532</v>
      </c>
    </row>
    <row r="22" ht="15.6" spans="1:22">
      <c r="A22" s="15" t="str">
        <f t="shared" si="0"/>
        <v/>
      </c>
      <c r="B22" s="16"/>
      <c r="C22" s="16"/>
      <c r="D22" s="17"/>
      <c r="E22" s="393"/>
      <c r="F22" s="62"/>
      <c r="G22" s="62"/>
      <c r="H22" s="62"/>
      <c r="I22" s="62"/>
      <c r="J22" s="62"/>
      <c r="K22" s="62"/>
      <c r="L22" s="62">
        <f t="shared" si="1"/>
        <v>0</v>
      </c>
      <c r="M22" s="16"/>
      <c r="N22" s="393"/>
      <c r="O22" s="62"/>
      <c r="P22" s="62"/>
      <c r="Q22" s="393"/>
      <c r="R22" s="393"/>
      <c r="S22" s="393"/>
      <c r="T22" s="393" t="str">
        <f t="shared" si="2"/>
        <v/>
      </c>
      <c r="U22" s="16"/>
      <c r="V22" s="19" t="s">
        <v>533</v>
      </c>
    </row>
    <row r="23" ht="15.6" spans="1:22">
      <c r="A23" s="15" t="str">
        <f t="shared" si="0"/>
        <v/>
      </c>
      <c r="B23" s="16"/>
      <c r="C23" s="16"/>
      <c r="D23" s="17"/>
      <c r="E23" s="393"/>
      <c r="F23" s="62"/>
      <c r="G23" s="62"/>
      <c r="H23" s="62"/>
      <c r="I23" s="62"/>
      <c r="J23" s="62"/>
      <c r="K23" s="62"/>
      <c r="L23" s="62">
        <f t="shared" si="1"/>
        <v>0</v>
      </c>
      <c r="M23" s="16"/>
      <c r="N23" s="393"/>
      <c r="O23" s="62"/>
      <c r="P23" s="62"/>
      <c r="Q23" s="393"/>
      <c r="R23" s="393"/>
      <c r="S23" s="393"/>
      <c r="T23" s="393" t="str">
        <f t="shared" si="2"/>
        <v/>
      </c>
      <c r="U23" s="16"/>
      <c r="V23" s="19" t="s">
        <v>538</v>
      </c>
    </row>
    <row r="24" ht="15.6" spans="1:22">
      <c r="A24" s="45" t="s">
        <v>621</v>
      </c>
      <c r="B24" s="16"/>
      <c r="C24" s="16"/>
      <c r="D24" s="17"/>
      <c r="E24" s="393"/>
      <c r="F24" s="62">
        <f>SUM(F8:F23)</f>
        <v>0</v>
      </c>
      <c r="G24" s="62">
        <f t="shared" ref="G24:K24" si="3">SUM(G8:G23)</f>
        <v>0</v>
      </c>
      <c r="H24" s="62">
        <f t="shared" si="3"/>
        <v>0</v>
      </c>
      <c r="I24" s="62">
        <f t="shared" si="3"/>
        <v>0</v>
      </c>
      <c r="J24" s="62">
        <f t="shared" si="3"/>
        <v>0</v>
      </c>
      <c r="K24" s="62">
        <f t="shared" si="3"/>
        <v>0</v>
      </c>
      <c r="L24" s="62">
        <f t="shared" si="1"/>
        <v>0</v>
      </c>
      <c r="M24" s="16"/>
      <c r="N24" s="393"/>
      <c r="O24" s="586"/>
      <c r="P24" s="586">
        <f>SUM(P8:P23)</f>
        <v>0</v>
      </c>
      <c r="Q24" s="393">
        <f>SUM(Q8:Q23)</f>
        <v>0</v>
      </c>
      <c r="R24" s="393">
        <f>SUM(R8:R23)</f>
        <v>0</v>
      </c>
      <c r="S24" s="393">
        <f>SUM(S8:S23)</f>
        <v>0</v>
      </c>
      <c r="T24" s="393" t="str">
        <f t="shared" si="2"/>
        <v/>
      </c>
      <c r="U24" s="16"/>
    </row>
    <row r="25" ht="15.6" spans="1:22">
      <c r="A25" s="45" t="s">
        <v>622</v>
      </c>
      <c r="B25" s="16"/>
      <c r="C25" s="16"/>
      <c r="D25" s="17"/>
      <c r="E25" s="393"/>
      <c r="F25" s="62"/>
      <c r="G25" s="62"/>
      <c r="H25" s="62"/>
      <c r="I25" s="62"/>
      <c r="J25" s="62"/>
      <c r="K25" s="62"/>
      <c r="L25" s="62"/>
      <c r="M25" s="16"/>
      <c r="N25" s="393"/>
      <c r="O25" s="586"/>
      <c r="P25" s="586">
        <f>R24</f>
        <v>0</v>
      </c>
      <c r="Q25" s="393">
        <f>R24</f>
        <v>0</v>
      </c>
      <c r="R25" s="393"/>
      <c r="S25" s="393">
        <f>Q25</f>
        <v>0</v>
      </c>
      <c r="T25" s="393" t="str">
        <f t="shared" si="2"/>
        <v/>
      </c>
      <c r="U25" s="16"/>
    </row>
    <row r="26" customHeight="1" spans="1:22">
      <c r="A26" s="22" t="s">
        <v>623</v>
      </c>
      <c r="B26" s="22"/>
      <c r="C26" s="23"/>
      <c r="D26" s="587"/>
      <c r="E26" s="393"/>
      <c r="F26" s="577">
        <f>F24-F25</f>
        <v>0</v>
      </c>
      <c r="G26" s="577">
        <f t="shared" ref="G26:L26" si="4">G24-G25</f>
        <v>0</v>
      </c>
      <c r="H26" s="577">
        <f t="shared" si="4"/>
        <v>0</v>
      </c>
      <c r="I26" s="577">
        <f t="shared" si="4"/>
        <v>0</v>
      </c>
      <c r="J26" s="577">
        <f t="shared" si="4"/>
        <v>0</v>
      </c>
      <c r="K26" s="577">
        <f t="shared" si="4"/>
        <v>0</v>
      </c>
      <c r="L26" s="577">
        <f t="shared" si="4"/>
        <v>0</v>
      </c>
      <c r="M26" s="578"/>
      <c r="N26" s="393"/>
      <c r="O26" s="586"/>
      <c r="P26" s="586">
        <f>P24-P25</f>
        <v>0</v>
      </c>
      <c r="Q26" s="393">
        <f>Q24-Q25</f>
        <v>0</v>
      </c>
      <c r="R26" s="393"/>
      <c r="S26" s="393">
        <f>S24-S25</f>
        <v>0</v>
      </c>
      <c r="T26" s="393" t="str">
        <f t="shared" si="2"/>
        <v/>
      </c>
      <c r="U26" s="23"/>
    </row>
    <row r="27" customHeight="1" spans="1:22">
      <c r="A27" s="3" t="str">
        <f>基本信息输入表!$K$6&amp;"填表人："&amp;基本信息输入表!$M$26</f>
        <v>产权持有人填表人：袁佳</v>
      </c>
      <c r="S27" s="3" t="str">
        <f>"评估人员："&amp;基本信息输入表!$Q$26</f>
        <v>评估人员：韩策</v>
      </c>
      <c r="V27" s="24"/>
    </row>
    <row r="28" customHeight="1" spans="1:22">
      <c r="A28" s="3" t="str">
        <f>"填表日期："&amp;YEAR(基本信息输入表!$O$26)&amp;"年"&amp;MONTH(基本信息输入表!$O$26)&amp;"月"&amp;DAY(基本信息输入表!$O$26)&amp;"日"</f>
        <v>填表日期：2025年12月15日</v>
      </c>
    </row>
  </sheetData>
  <mergeCells count="20">
    <mergeCell ref="A2:U2"/>
    <mergeCell ref="A3:U3"/>
    <mergeCell ref="F6:L6"/>
    <mergeCell ref="A24:B24"/>
    <mergeCell ref="A25:B25"/>
    <mergeCell ref="A26:B26"/>
    <mergeCell ref="A6:A7"/>
    <mergeCell ref="B6:B7"/>
    <mergeCell ref="C6:C7"/>
    <mergeCell ref="D6:D7"/>
    <mergeCell ref="E6:E7"/>
    <mergeCell ref="M6:M7"/>
    <mergeCell ref="N6:N7"/>
    <mergeCell ref="O6:O7"/>
    <mergeCell ref="P6:P7"/>
    <mergeCell ref="Q6:Q7"/>
    <mergeCell ref="R6:R7"/>
    <mergeCell ref="S6:S7"/>
    <mergeCell ref="T6:T7"/>
    <mergeCell ref="U6:U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scale="53" fitToHeight="0" orientation="landscape"/>
  <headerFooter scaleWithDoc="0">
    <oddFooter>&amp;C&amp;"宋体,常规"&amp;10第&amp;"Arial Narrow,常规"&amp;P&amp;"宋体,常规"页，共&amp;"Arial Narrow,常规"&amp;N&amp;"宋体,常规"页</oddFooter>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其他应收款">
    <pageSetUpPr fitToPage="1"/>
  </sheetPr>
  <dimension ref="A1:V34"/>
  <sheetViews>
    <sheetView showGridLines="0" topLeftCell="A8" workbookViewId="0">
      <selection activeCell="F6" sqref="F6:L6"/>
    </sheetView>
  </sheetViews>
  <sheetFormatPr defaultColWidth="9" defaultRowHeight="15.75" customHeight="1"/>
  <cols>
    <col min="1" max="1" width="8.66666666666667" style="3" customWidth="1"/>
    <col min="2" max="2" width="21" style="3" customWidth="1"/>
    <col min="3" max="3" width="8" style="3" customWidth="1"/>
    <col min="4" max="4" width="8" style="48" customWidth="1"/>
    <col min="5" max="5" width="9.66666666666667" style="3" customWidth="1"/>
    <col min="6" max="12" width="9.66666666666667" style="3" hidden="1" customWidth="1" outlineLevel="1"/>
    <col min="13" max="13" width="4.66666666666667" style="344" customWidth="1" collapsed="1"/>
    <col min="14" max="14" width="11.1666666666667" style="3" customWidth="1"/>
    <col min="15" max="16" width="11.1666666666667" style="3" hidden="1" customWidth="1" outlineLevel="1"/>
    <col min="17" max="17" width="8" style="3" customWidth="1" collapsed="1"/>
    <col min="18" max="18" width="8" style="3" customWidth="1"/>
    <col min="19" max="19" width="9.66666666666667" style="3" customWidth="1"/>
    <col min="20" max="20" width="7.66666666666667" style="3" customWidth="1"/>
    <col min="21" max="21" width="16.6666666666667" style="3" customWidth="1"/>
    <col min="22" max="22" width="8.66666666666667" style="3" customWidth="1"/>
    <col min="23" max="16384" width="9" style="3"/>
  </cols>
  <sheetData>
    <row r="1" customHeight="1" spans="1:22">
      <c r="A1" s="4" t="s">
        <v>398</v>
      </c>
    </row>
    <row r="2" s="1" customFormat="1" ht="30" customHeight="1" spans="1:22">
      <c r="A2" s="5" t="s">
        <v>624</v>
      </c>
      <c r="B2" s="5"/>
      <c r="C2" s="5"/>
      <c r="D2" s="5"/>
      <c r="E2" s="5"/>
      <c r="F2" s="5"/>
      <c r="G2" s="5"/>
      <c r="H2" s="5"/>
      <c r="I2" s="5"/>
      <c r="J2" s="5"/>
      <c r="K2" s="5"/>
      <c r="L2" s="5"/>
      <c r="M2" s="5"/>
      <c r="N2" s="5"/>
      <c r="O2" s="5"/>
      <c r="P2" s="5"/>
      <c r="Q2" s="5"/>
      <c r="R2" s="5"/>
      <c r="S2" s="5"/>
      <c r="T2" s="5"/>
      <c r="U2" s="5"/>
    </row>
    <row r="3" customHeight="1" spans="1:22">
      <c r="A3" s="2" t="str">
        <f>"评估基准日："&amp;TEXT(基本信息输入表!M7,"yyyy年mm月dd日")</f>
        <v>评估基准日：2025年11月30日</v>
      </c>
      <c r="B3" s="2"/>
      <c r="C3" s="2"/>
      <c r="D3" s="2"/>
      <c r="E3" s="2"/>
      <c r="F3" s="2"/>
      <c r="G3" s="2"/>
      <c r="H3" s="2"/>
      <c r="I3" s="2"/>
      <c r="J3" s="2"/>
      <c r="K3" s="2"/>
      <c r="L3" s="2"/>
      <c r="M3" s="2"/>
      <c r="N3" s="2"/>
      <c r="O3" s="2"/>
      <c r="P3" s="2"/>
      <c r="Q3" s="2"/>
      <c r="R3" s="2"/>
      <c r="S3" s="2"/>
      <c r="T3" s="2"/>
      <c r="U3" s="2"/>
    </row>
    <row r="4" ht="14.25" customHeight="1" spans="1:22">
      <c r="A4" s="2"/>
      <c r="B4" s="2"/>
      <c r="C4" s="2"/>
      <c r="D4" s="49"/>
      <c r="E4" s="2"/>
      <c r="F4" s="2"/>
      <c r="G4" s="2"/>
      <c r="H4" s="2"/>
      <c r="I4" s="2"/>
      <c r="J4" s="2"/>
      <c r="K4" s="2"/>
      <c r="L4" s="2"/>
      <c r="M4" s="2"/>
      <c r="N4" s="2"/>
      <c r="O4" s="2"/>
      <c r="P4" s="2"/>
      <c r="Q4" s="2"/>
      <c r="R4" s="2"/>
      <c r="S4" s="2"/>
      <c r="T4" s="2"/>
      <c r="U4" s="25" t="s">
        <v>625</v>
      </c>
    </row>
    <row r="5" customHeight="1" spans="1:22">
      <c r="A5" s="3" t="str">
        <f>基本信息输入表!K6&amp;"："&amp;基本信息输入表!M6</f>
        <v>产权持有人：湖北省徽工生物技本研究有限公司</v>
      </c>
      <c r="M5" s="380"/>
      <c r="U5" s="10" t="str">
        <f>"金额单位："&amp;基本信息输入表!M10&amp;"元"</f>
        <v>金额单位：人民币元</v>
      </c>
    </row>
    <row r="6" s="2" customFormat="1" ht="16.5" customHeight="1" spans="1:22">
      <c r="A6" s="11" t="s">
        <v>401</v>
      </c>
      <c r="B6" s="11" t="s">
        <v>591</v>
      </c>
      <c r="C6" s="11" t="s">
        <v>592</v>
      </c>
      <c r="D6" s="390" t="s">
        <v>626</v>
      </c>
      <c r="E6" s="65" t="s">
        <v>594</v>
      </c>
      <c r="F6" s="113" t="s">
        <v>595</v>
      </c>
      <c r="G6" s="573"/>
      <c r="H6" s="573"/>
      <c r="I6" s="573"/>
      <c r="J6" s="573"/>
      <c r="K6" s="573"/>
      <c r="L6" s="114"/>
      <c r="M6" s="64" t="s">
        <v>515</v>
      </c>
      <c r="N6" s="64" t="s">
        <v>516</v>
      </c>
      <c r="O6" s="65" t="s">
        <v>403</v>
      </c>
      <c r="P6" s="65" t="s">
        <v>596</v>
      </c>
      <c r="Q6" s="39" t="s">
        <v>597</v>
      </c>
      <c r="R6" s="391" t="s">
        <v>598</v>
      </c>
      <c r="S6" s="11" t="s">
        <v>405</v>
      </c>
      <c r="T6" s="11" t="s">
        <v>407</v>
      </c>
      <c r="U6" s="11" t="s">
        <v>503</v>
      </c>
    </row>
    <row r="7" customHeight="1" spans="1:22">
      <c r="A7" s="176"/>
      <c r="B7" s="177"/>
      <c r="C7" s="177"/>
      <c r="D7" s="249"/>
      <c r="E7" s="173"/>
      <c r="F7" s="173" t="s">
        <v>599</v>
      </c>
      <c r="G7" s="173" t="s">
        <v>600</v>
      </c>
      <c r="H7" s="173" t="s">
        <v>601</v>
      </c>
      <c r="I7" s="173" t="s">
        <v>602</v>
      </c>
      <c r="J7" s="173" t="s">
        <v>603</v>
      </c>
      <c r="K7" s="173" t="s">
        <v>604</v>
      </c>
      <c r="L7" s="574" t="s">
        <v>511</v>
      </c>
      <c r="M7" s="248"/>
      <c r="N7" s="184"/>
      <c r="O7" s="251"/>
      <c r="P7" s="575"/>
      <c r="Q7" s="372"/>
      <c r="R7" s="373"/>
      <c r="S7" s="184"/>
      <c r="T7" s="186" t="s">
        <v>605</v>
      </c>
      <c r="U7" s="177"/>
      <c r="V7" s="14" t="s">
        <v>518</v>
      </c>
    </row>
    <row r="8" ht="15.6" spans="1:22">
      <c r="A8" s="45" t="str">
        <f>IF(B8="","",ROW()-7)</f>
        <v/>
      </c>
      <c r="B8" s="16"/>
      <c r="C8" s="16"/>
      <c r="D8" s="17"/>
      <c r="E8" s="62"/>
      <c r="F8" s="62"/>
      <c r="G8" s="62"/>
      <c r="H8" s="62"/>
      <c r="I8" s="62"/>
      <c r="J8" s="62"/>
      <c r="K8" s="62"/>
      <c r="L8" s="62">
        <f>SUM(F8:K8)</f>
        <v>0</v>
      </c>
      <c r="M8" s="16"/>
      <c r="N8" s="393"/>
      <c r="O8" s="393"/>
      <c r="P8" s="393"/>
      <c r="Q8" s="393"/>
      <c r="R8" s="393"/>
      <c r="S8" s="393"/>
      <c r="T8" s="393" t="str">
        <f>IF(Q8=0,"",(S8-Q8)/Q8*100)</f>
        <v/>
      </c>
      <c r="U8" s="16"/>
      <c r="V8" s="19" t="s">
        <v>519</v>
      </c>
    </row>
    <row r="9" ht="15.6" spans="1:22">
      <c r="A9" s="45" t="str">
        <f t="shared" ref="A9:A28" si="0">IF(B9="","",ROW()-7)</f>
        <v/>
      </c>
      <c r="B9" s="16"/>
      <c r="C9" s="16"/>
      <c r="D9" s="17"/>
      <c r="E9" s="62"/>
      <c r="F9" s="62"/>
      <c r="G9" s="62"/>
      <c r="H9" s="62"/>
      <c r="I9" s="62"/>
      <c r="J9" s="62"/>
      <c r="K9" s="62"/>
      <c r="L9" s="62">
        <f t="shared" ref="L9:L29" si="1">SUM(F9:K9)</f>
        <v>0</v>
      </c>
      <c r="M9" s="16"/>
      <c r="N9" s="393"/>
      <c r="O9" s="393"/>
      <c r="P9" s="393"/>
      <c r="Q9" s="393"/>
      <c r="R9" s="393"/>
      <c r="S9" s="393"/>
      <c r="T9" s="393" t="str">
        <f t="shared" ref="T9:T32" si="2">IF(Q9=0,"",(S9-Q9)/Q9*100)</f>
        <v/>
      </c>
      <c r="U9" s="16"/>
      <c r="V9" s="19" t="s">
        <v>520</v>
      </c>
    </row>
    <row r="10" ht="15.6" spans="1:22">
      <c r="A10" s="45" t="str">
        <f t="shared" si="0"/>
        <v/>
      </c>
      <c r="B10" s="16"/>
      <c r="C10" s="16"/>
      <c r="D10" s="17"/>
      <c r="E10" s="62"/>
      <c r="F10" s="62"/>
      <c r="G10" s="62"/>
      <c r="H10" s="62"/>
      <c r="I10" s="62"/>
      <c r="J10" s="62"/>
      <c r="K10" s="62"/>
      <c r="L10" s="62">
        <f t="shared" si="1"/>
        <v>0</v>
      </c>
      <c r="M10" s="16"/>
      <c r="N10" s="393"/>
      <c r="O10" s="393"/>
      <c r="P10" s="393"/>
      <c r="Q10" s="393"/>
      <c r="R10" s="393"/>
      <c r="S10" s="393"/>
      <c r="T10" s="393" t="str">
        <f t="shared" si="2"/>
        <v/>
      </c>
      <c r="U10" s="16"/>
      <c r="V10" s="19" t="s">
        <v>521</v>
      </c>
    </row>
    <row r="11" ht="15.6" spans="1:22">
      <c r="A11" s="45" t="str">
        <f t="shared" si="0"/>
        <v/>
      </c>
      <c r="B11" s="16"/>
      <c r="C11" s="16"/>
      <c r="D11" s="17"/>
      <c r="E11" s="62"/>
      <c r="F11" s="62"/>
      <c r="G11" s="62"/>
      <c r="H11" s="62"/>
      <c r="I11" s="62"/>
      <c r="J11" s="62"/>
      <c r="K11" s="62"/>
      <c r="L11" s="62">
        <f t="shared" si="1"/>
        <v>0</v>
      </c>
      <c r="M11" s="16"/>
      <c r="N11" s="393"/>
      <c r="O11" s="393"/>
      <c r="P11" s="393"/>
      <c r="Q11" s="393"/>
      <c r="R11" s="393"/>
      <c r="S11" s="393"/>
      <c r="T11" s="393" t="str">
        <f t="shared" si="2"/>
        <v/>
      </c>
      <c r="U11" s="16"/>
      <c r="V11" s="19" t="s">
        <v>522</v>
      </c>
    </row>
    <row r="12" ht="15.6" spans="1:22">
      <c r="A12" s="45" t="str">
        <f t="shared" si="0"/>
        <v/>
      </c>
      <c r="B12" s="16"/>
      <c r="C12" s="16"/>
      <c r="D12" s="17"/>
      <c r="E12" s="62"/>
      <c r="F12" s="62"/>
      <c r="G12" s="62"/>
      <c r="H12" s="62"/>
      <c r="I12" s="62"/>
      <c r="J12" s="62"/>
      <c r="K12" s="62"/>
      <c r="L12" s="62">
        <f t="shared" si="1"/>
        <v>0</v>
      </c>
      <c r="M12" s="16"/>
      <c r="N12" s="393"/>
      <c r="O12" s="393"/>
      <c r="P12" s="393"/>
      <c r="Q12" s="393"/>
      <c r="R12" s="393"/>
      <c r="S12" s="393"/>
      <c r="T12" s="393" t="str">
        <f t="shared" si="2"/>
        <v/>
      </c>
      <c r="U12" s="16"/>
      <c r="V12" s="19" t="s">
        <v>523</v>
      </c>
    </row>
    <row r="13" ht="15.6" spans="1:22">
      <c r="A13" s="45" t="str">
        <f t="shared" si="0"/>
        <v/>
      </c>
      <c r="B13" s="16"/>
      <c r="C13" s="16"/>
      <c r="D13" s="17"/>
      <c r="E13" s="62"/>
      <c r="F13" s="62"/>
      <c r="G13" s="62"/>
      <c r="H13" s="62"/>
      <c r="I13" s="62"/>
      <c r="J13" s="62"/>
      <c r="K13" s="62"/>
      <c r="L13" s="62">
        <f t="shared" si="1"/>
        <v>0</v>
      </c>
      <c r="M13" s="16"/>
      <c r="N13" s="393"/>
      <c r="O13" s="393"/>
      <c r="P13" s="393"/>
      <c r="Q13" s="393"/>
      <c r="R13" s="393"/>
      <c r="S13" s="393"/>
      <c r="T13" s="393" t="str">
        <f t="shared" si="2"/>
        <v/>
      </c>
      <c r="U13" s="16"/>
      <c r="V13" s="19" t="s">
        <v>524</v>
      </c>
    </row>
    <row r="14" ht="15.6" spans="1:22">
      <c r="A14" s="45" t="str">
        <f t="shared" si="0"/>
        <v/>
      </c>
      <c r="B14" s="16"/>
      <c r="C14" s="16"/>
      <c r="D14" s="17"/>
      <c r="E14" s="62"/>
      <c r="F14" s="62"/>
      <c r="G14" s="62"/>
      <c r="H14" s="62"/>
      <c r="I14" s="62"/>
      <c r="J14" s="62"/>
      <c r="K14" s="62"/>
      <c r="L14" s="62">
        <f t="shared" si="1"/>
        <v>0</v>
      </c>
      <c r="M14" s="16"/>
      <c r="N14" s="393"/>
      <c r="O14" s="393"/>
      <c r="P14" s="393"/>
      <c r="Q14" s="393"/>
      <c r="R14" s="393"/>
      <c r="S14" s="393"/>
      <c r="T14" s="393" t="str">
        <f t="shared" si="2"/>
        <v/>
      </c>
      <c r="U14" s="16"/>
      <c r="V14" s="19" t="s">
        <v>525</v>
      </c>
    </row>
    <row r="15" ht="15.6" spans="1:22">
      <c r="A15" s="45" t="str">
        <f t="shared" si="0"/>
        <v/>
      </c>
      <c r="B15" s="16"/>
      <c r="C15" s="16"/>
      <c r="D15" s="17"/>
      <c r="E15" s="62"/>
      <c r="F15" s="62"/>
      <c r="G15" s="62"/>
      <c r="H15" s="62"/>
      <c r="I15" s="62"/>
      <c r="J15" s="62"/>
      <c r="K15" s="62"/>
      <c r="L15" s="62">
        <f t="shared" si="1"/>
        <v>0</v>
      </c>
      <c r="M15" s="16"/>
      <c r="N15" s="393"/>
      <c r="O15" s="393"/>
      <c r="P15" s="393"/>
      <c r="Q15" s="393"/>
      <c r="R15" s="393"/>
      <c r="S15" s="393"/>
      <c r="T15" s="393" t="str">
        <f t="shared" si="2"/>
        <v/>
      </c>
      <c r="U15" s="16"/>
      <c r="V15" s="19" t="s">
        <v>526</v>
      </c>
    </row>
    <row r="16" ht="15.6" spans="1:22">
      <c r="A16" s="45" t="str">
        <f t="shared" si="0"/>
        <v/>
      </c>
      <c r="B16" s="16"/>
      <c r="C16" s="16"/>
      <c r="D16" s="17"/>
      <c r="E16" s="62"/>
      <c r="F16" s="62"/>
      <c r="G16" s="62"/>
      <c r="H16" s="62"/>
      <c r="I16" s="62"/>
      <c r="J16" s="62"/>
      <c r="K16" s="62"/>
      <c r="L16" s="62">
        <f t="shared" si="1"/>
        <v>0</v>
      </c>
      <c r="M16" s="16"/>
      <c r="N16" s="393"/>
      <c r="O16" s="393"/>
      <c r="P16" s="393"/>
      <c r="Q16" s="393"/>
      <c r="R16" s="393"/>
      <c r="S16" s="393"/>
      <c r="T16" s="393" t="str">
        <f t="shared" si="2"/>
        <v/>
      </c>
      <c r="U16" s="16"/>
      <c r="V16" s="19" t="s">
        <v>527</v>
      </c>
    </row>
    <row r="17" ht="15.6" spans="1:22">
      <c r="A17" s="45" t="str">
        <f t="shared" si="0"/>
        <v/>
      </c>
      <c r="B17" s="16"/>
      <c r="C17" s="16"/>
      <c r="D17" s="17"/>
      <c r="E17" s="62"/>
      <c r="F17" s="62"/>
      <c r="G17" s="62"/>
      <c r="H17" s="62"/>
      <c r="I17" s="62"/>
      <c r="J17" s="62"/>
      <c r="K17" s="62"/>
      <c r="L17" s="62">
        <f t="shared" si="1"/>
        <v>0</v>
      </c>
      <c r="M17" s="16"/>
      <c r="N17" s="393"/>
      <c r="O17" s="393"/>
      <c r="P17" s="393"/>
      <c r="Q17" s="393"/>
      <c r="R17" s="393"/>
      <c r="S17" s="393"/>
      <c r="T17" s="393" t="str">
        <f t="shared" si="2"/>
        <v/>
      </c>
      <c r="U17" s="16"/>
      <c r="V17" s="19" t="s">
        <v>528</v>
      </c>
    </row>
    <row r="18" ht="15.6" spans="1:22">
      <c r="A18" s="45" t="str">
        <f t="shared" si="0"/>
        <v/>
      </c>
      <c r="B18" s="16" t="s">
        <v>605</v>
      </c>
      <c r="C18" s="16"/>
      <c r="D18" s="17"/>
      <c r="E18" s="62"/>
      <c r="F18" s="62"/>
      <c r="G18" s="62"/>
      <c r="H18" s="62"/>
      <c r="I18" s="62"/>
      <c r="J18" s="62"/>
      <c r="K18" s="62"/>
      <c r="L18" s="62">
        <f t="shared" si="1"/>
        <v>0</v>
      </c>
      <c r="M18" s="16"/>
      <c r="N18" s="393"/>
      <c r="O18" s="393"/>
      <c r="P18" s="393"/>
      <c r="Q18" s="393"/>
      <c r="R18" s="393"/>
      <c r="S18" s="393"/>
      <c r="T18" s="393" t="str">
        <f t="shared" si="2"/>
        <v/>
      </c>
      <c r="U18" s="16"/>
      <c r="V18" s="19" t="s">
        <v>529</v>
      </c>
    </row>
    <row r="19" ht="15.6" spans="1:22">
      <c r="A19" s="45" t="str">
        <f t="shared" si="0"/>
        <v/>
      </c>
      <c r="B19" s="16"/>
      <c r="C19" s="16"/>
      <c r="D19" s="17"/>
      <c r="E19" s="62"/>
      <c r="F19" s="62"/>
      <c r="G19" s="62"/>
      <c r="H19" s="62"/>
      <c r="I19" s="62"/>
      <c r="J19" s="62"/>
      <c r="K19" s="62"/>
      <c r="L19" s="62">
        <f t="shared" si="1"/>
        <v>0</v>
      </c>
      <c r="M19" s="16"/>
      <c r="N19" s="393"/>
      <c r="O19" s="393"/>
      <c r="P19" s="393"/>
      <c r="Q19" s="393"/>
      <c r="R19" s="393"/>
      <c r="S19" s="393"/>
      <c r="T19" s="393" t="str">
        <f t="shared" si="2"/>
        <v/>
      </c>
      <c r="U19" s="16"/>
      <c r="V19" s="19" t="s">
        <v>530</v>
      </c>
    </row>
    <row r="20" ht="15.6" spans="1:22">
      <c r="A20" s="45" t="str">
        <f t="shared" si="0"/>
        <v/>
      </c>
      <c r="B20" s="16"/>
      <c r="C20" s="16"/>
      <c r="D20" s="17"/>
      <c r="E20" s="62"/>
      <c r="F20" s="62"/>
      <c r="G20" s="62"/>
      <c r="H20" s="62"/>
      <c r="I20" s="62"/>
      <c r="J20" s="62"/>
      <c r="K20" s="62"/>
      <c r="L20" s="62">
        <f t="shared" si="1"/>
        <v>0</v>
      </c>
      <c r="M20" s="16"/>
      <c r="N20" s="393"/>
      <c r="O20" s="393"/>
      <c r="P20" s="393"/>
      <c r="Q20" s="393"/>
      <c r="R20" s="393"/>
      <c r="S20" s="393"/>
      <c r="T20" s="393" t="str">
        <f t="shared" si="2"/>
        <v/>
      </c>
      <c r="U20" s="16"/>
      <c r="V20" s="19" t="s">
        <v>531</v>
      </c>
    </row>
    <row r="21" ht="15.6" spans="1:22">
      <c r="A21" s="45" t="str">
        <f t="shared" si="0"/>
        <v/>
      </c>
      <c r="B21" s="16"/>
      <c r="C21" s="16"/>
      <c r="D21" s="17"/>
      <c r="E21" s="62"/>
      <c r="F21" s="62"/>
      <c r="G21" s="62"/>
      <c r="H21" s="62"/>
      <c r="I21" s="62"/>
      <c r="J21" s="62"/>
      <c r="K21" s="62"/>
      <c r="L21" s="62">
        <f t="shared" si="1"/>
        <v>0</v>
      </c>
      <c r="M21" s="16"/>
      <c r="N21" s="393"/>
      <c r="O21" s="393"/>
      <c r="P21" s="393"/>
      <c r="Q21" s="393"/>
      <c r="R21" s="393"/>
      <c r="S21" s="393"/>
      <c r="T21" s="393" t="str">
        <f t="shared" si="2"/>
        <v/>
      </c>
      <c r="U21" s="16"/>
      <c r="V21" s="19" t="s">
        <v>532</v>
      </c>
    </row>
    <row r="22" ht="15.6" spans="1:22">
      <c r="A22" s="45" t="str">
        <f t="shared" si="0"/>
        <v/>
      </c>
      <c r="B22" s="16"/>
      <c r="C22" s="16"/>
      <c r="D22" s="17"/>
      <c r="E22" s="62"/>
      <c r="F22" s="62"/>
      <c r="G22" s="62"/>
      <c r="H22" s="62"/>
      <c r="I22" s="62"/>
      <c r="J22" s="62"/>
      <c r="K22" s="62"/>
      <c r="L22" s="62">
        <f t="shared" si="1"/>
        <v>0</v>
      </c>
      <c r="M22" s="16"/>
      <c r="N22" s="393"/>
      <c r="O22" s="393"/>
      <c r="P22" s="393"/>
      <c r="Q22" s="393"/>
      <c r="R22" s="393"/>
      <c r="S22" s="393"/>
      <c r="T22" s="393" t="str">
        <f t="shared" si="2"/>
        <v/>
      </c>
      <c r="U22" s="16"/>
      <c r="V22" s="19" t="s">
        <v>533</v>
      </c>
    </row>
    <row r="23" ht="15.6" spans="1:22">
      <c r="A23" s="45" t="str">
        <f t="shared" si="0"/>
        <v/>
      </c>
      <c r="B23" s="16"/>
      <c r="C23" s="16"/>
      <c r="D23" s="17"/>
      <c r="E23" s="62"/>
      <c r="F23" s="62"/>
      <c r="G23" s="62"/>
      <c r="H23" s="62"/>
      <c r="I23" s="62"/>
      <c r="J23" s="62"/>
      <c r="K23" s="62"/>
      <c r="L23" s="62">
        <f t="shared" si="1"/>
        <v>0</v>
      </c>
      <c r="M23" s="16"/>
      <c r="N23" s="393"/>
      <c r="O23" s="393"/>
      <c r="P23" s="393"/>
      <c r="Q23" s="393"/>
      <c r="R23" s="393"/>
      <c r="S23" s="393"/>
      <c r="T23" s="393" t="str">
        <f t="shared" si="2"/>
        <v/>
      </c>
      <c r="U23" s="16"/>
      <c r="V23" s="19" t="s">
        <v>538</v>
      </c>
    </row>
    <row r="24" ht="15.6" spans="1:22">
      <c r="A24" s="45" t="str">
        <f t="shared" si="0"/>
        <v/>
      </c>
      <c r="B24" s="16"/>
      <c r="C24" s="16"/>
      <c r="D24" s="17"/>
      <c r="E24" s="62"/>
      <c r="F24" s="62"/>
      <c r="G24" s="62"/>
      <c r="H24" s="62"/>
      <c r="I24" s="62"/>
      <c r="J24" s="62"/>
      <c r="K24" s="62"/>
      <c r="L24" s="62">
        <f t="shared" si="1"/>
        <v>0</v>
      </c>
      <c r="M24" s="16"/>
      <c r="N24" s="393"/>
      <c r="O24" s="393"/>
      <c r="P24" s="393"/>
      <c r="Q24" s="393"/>
      <c r="R24" s="393"/>
      <c r="S24" s="393"/>
      <c r="T24" s="393" t="str">
        <f t="shared" si="2"/>
        <v/>
      </c>
      <c r="U24" s="16"/>
      <c r="V24" s="19" t="s">
        <v>539</v>
      </c>
    </row>
    <row r="25" ht="15.6" spans="1:22">
      <c r="A25" s="45" t="str">
        <f t="shared" si="0"/>
        <v/>
      </c>
      <c r="B25" s="16"/>
      <c r="C25" s="16"/>
      <c r="D25" s="17"/>
      <c r="E25" s="62"/>
      <c r="F25" s="62"/>
      <c r="G25" s="62"/>
      <c r="H25" s="62"/>
      <c r="I25" s="62"/>
      <c r="J25" s="62"/>
      <c r="K25" s="62"/>
      <c r="L25" s="62">
        <f t="shared" si="1"/>
        <v>0</v>
      </c>
      <c r="M25" s="16"/>
      <c r="N25" s="393"/>
      <c r="O25" s="393"/>
      <c r="P25" s="393"/>
      <c r="Q25" s="393"/>
      <c r="R25" s="393"/>
      <c r="S25" s="393"/>
      <c r="T25" s="393" t="str">
        <f t="shared" si="2"/>
        <v/>
      </c>
      <c r="U25" s="16"/>
      <c r="V25" s="19" t="s">
        <v>540</v>
      </c>
    </row>
    <row r="26" ht="15.6" spans="1:22">
      <c r="A26" s="45" t="str">
        <f t="shared" si="0"/>
        <v/>
      </c>
      <c r="B26" s="16"/>
      <c r="C26" s="16"/>
      <c r="D26" s="17"/>
      <c r="E26" s="62"/>
      <c r="F26" s="62"/>
      <c r="G26" s="62"/>
      <c r="H26" s="62"/>
      <c r="I26" s="62"/>
      <c r="J26" s="62"/>
      <c r="K26" s="62"/>
      <c r="L26" s="62">
        <f t="shared" si="1"/>
        <v>0</v>
      </c>
      <c r="M26" s="16"/>
      <c r="N26" s="393"/>
      <c r="O26" s="393"/>
      <c r="P26" s="393"/>
      <c r="Q26" s="393"/>
      <c r="R26" s="393"/>
      <c r="S26" s="393"/>
      <c r="T26" s="393" t="str">
        <f t="shared" si="2"/>
        <v/>
      </c>
      <c r="U26" s="16"/>
      <c r="V26" s="19" t="s">
        <v>541</v>
      </c>
    </row>
    <row r="27" ht="15.6" spans="1:22">
      <c r="A27" s="45" t="str">
        <f t="shared" si="0"/>
        <v/>
      </c>
      <c r="B27" s="16"/>
      <c r="C27" s="16"/>
      <c r="D27" s="17"/>
      <c r="E27" s="62"/>
      <c r="F27" s="62"/>
      <c r="G27" s="62"/>
      <c r="H27" s="62"/>
      <c r="I27" s="62"/>
      <c r="J27" s="62"/>
      <c r="K27" s="62"/>
      <c r="L27" s="62">
        <f t="shared" si="1"/>
        <v>0</v>
      </c>
      <c r="M27" s="16"/>
      <c r="N27" s="393"/>
      <c r="O27" s="393"/>
      <c r="P27" s="393"/>
      <c r="Q27" s="393"/>
      <c r="R27" s="393"/>
      <c r="S27" s="393"/>
      <c r="T27" s="393" t="str">
        <f t="shared" si="2"/>
        <v/>
      </c>
      <c r="U27" s="16"/>
      <c r="V27" s="19" t="s">
        <v>542</v>
      </c>
    </row>
    <row r="28" ht="15.6" spans="1:22">
      <c r="A28" s="45" t="str">
        <f t="shared" si="0"/>
        <v/>
      </c>
      <c r="B28" s="16"/>
      <c r="C28" s="16"/>
      <c r="D28" s="17"/>
      <c r="E28" s="62"/>
      <c r="F28" s="62"/>
      <c r="G28" s="62"/>
      <c r="H28" s="62"/>
      <c r="I28" s="62"/>
      <c r="J28" s="62"/>
      <c r="K28" s="62"/>
      <c r="L28" s="62">
        <f t="shared" si="1"/>
        <v>0</v>
      </c>
      <c r="M28" s="16"/>
      <c r="N28" s="393"/>
      <c r="O28" s="393"/>
      <c r="P28" s="393"/>
      <c r="Q28" s="393"/>
      <c r="R28" s="393"/>
      <c r="S28" s="393"/>
      <c r="T28" s="393" t="str">
        <f t="shared" si="2"/>
        <v/>
      </c>
      <c r="U28" s="16"/>
      <c r="V28" s="19" t="s">
        <v>627</v>
      </c>
    </row>
    <row r="29" ht="15.6" spans="1:22">
      <c r="A29" s="45" t="s">
        <v>628</v>
      </c>
      <c r="B29" s="16"/>
      <c r="C29" s="16"/>
      <c r="D29" s="17"/>
      <c r="E29" s="62"/>
      <c r="F29" s="62">
        <f>SUM(F8:F28)</f>
        <v>0</v>
      </c>
      <c r="G29" s="62">
        <f t="shared" ref="G29:K29" si="3">SUM(G8:G28)</f>
        <v>0</v>
      </c>
      <c r="H29" s="62">
        <f t="shared" si="3"/>
        <v>0</v>
      </c>
      <c r="I29" s="62">
        <f t="shared" si="3"/>
        <v>0</v>
      </c>
      <c r="J29" s="62">
        <f t="shared" si="3"/>
        <v>0</v>
      </c>
      <c r="K29" s="62">
        <f t="shared" si="3"/>
        <v>0</v>
      </c>
      <c r="L29" s="62">
        <f t="shared" si="1"/>
        <v>0</v>
      </c>
      <c r="M29" s="16"/>
      <c r="N29" s="393"/>
      <c r="O29" s="393">
        <f>SUM(O8:O28)</f>
        <v>0</v>
      </c>
      <c r="P29" s="393">
        <f>SUM(P8:P28)</f>
        <v>0</v>
      </c>
      <c r="Q29" s="393">
        <f>SUM(Q8:Q28)</f>
        <v>0</v>
      </c>
      <c r="R29" s="393">
        <f>SUM(R8:R28)</f>
        <v>0</v>
      </c>
      <c r="S29" s="393">
        <f>SUM(S8:S28)</f>
        <v>0</v>
      </c>
      <c r="T29" s="393" t="str">
        <f t="shared" si="2"/>
        <v/>
      </c>
      <c r="U29" s="16"/>
    </row>
    <row r="30" ht="15.6" spans="1:22">
      <c r="A30" s="45" t="s">
        <v>607</v>
      </c>
      <c r="B30" s="16"/>
      <c r="C30" s="16"/>
      <c r="D30" s="17"/>
      <c r="E30" s="62"/>
      <c r="F30" s="62"/>
      <c r="G30" s="62"/>
      <c r="H30" s="62"/>
      <c r="I30" s="62"/>
      <c r="J30" s="62"/>
      <c r="K30" s="62"/>
      <c r="L30" s="62"/>
      <c r="M30" s="16"/>
      <c r="N30" s="393"/>
      <c r="O30" s="393">
        <f>P29</f>
        <v>0</v>
      </c>
      <c r="P30" s="393"/>
      <c r="Q30" s="393">
        <f>R29</f>
        <v>0</v>
      </c>
      <c r="R30" s="393"/>
      <c r="S30" s="393"/>
      <c r="T30" s="393" t="str">
        <f t="shared" si="2"/>
        <v/>
      </c>
      <c r="U30" s="16"/>
    </row>
    <row r="31" ht="15.6" spans="1:22">
      <c r="A31" s="45" t="s">
        <v>608</v>
      </c>
      <c r="B31" s="16"/>
      <c r="C31" s="16"/>
      <c r="D31" s="17"/>
      <c r="E31" s="62"/>
      <c r="F31" s="62"/>
      <c r="G31" s="62"/>
      <c r="H31" s="62"/>
      <c r="I31" s="62"/>
      <c r="J31" s="62"/>
      <c r="K31" s="62"/>
      <c r="L31" s="62"/>
      <c r="M31" s="16"/>
      <c r="N31" s="393"/>
      <c r="O31" s="393"/>
      <c r="P31" s="393"/>
      <c r="Q31" s="393"/>
      <c r="R31" s="393"/>
      <c r="S31" s="393">
        <f>Q30</f>
        <v>0</v>
      </c>
      <c r="T31" s="393" t="str">
        <f t="shared" si="2"/>
        <v/>
      </c>
      <c r="U31" s="16"/>
    </row>
    <row r="32" customHeight="1" spans="1:22">
      <c r="A32" s="576" t="s">
        <v>418</v>
      </c>
      <c r="B32" s="395"/>
      <c r="C32" s="23"/>
      <c r="D32" s="53"/>
      <c r="E32" s="577"/>
      <c r="F32" s="577">
        <f>F29-F30</f>
        <v>0</v>
      </c>
      <c r="G32" s="577">
        <f t="shared" ref="G32:L32" si="4">G29-G30</f>
        <v>0</v>
      </c>
      <c r="H32" s="577">
        <f t="shared" si="4"/>
        <v>0</v>
      </c>
      <c r="I32" s="577">
        <f t="shared" si="4"/>
        <v>0</v>
      </c>
      <c r="J32" s="577">
        <f t="shared" si="4"/>
        <v>0</v>
      </c>
      <c r="K32" s="577">
        <f t="shared" si="4"/>
        <v>0</v>
      </c>
      <c r="L32" s="577">
        <f t="shared" si="4"/>
        <v>0</v>
      </c>
      <c r="M32" s="578"/>
      <c r="N32" s="393"/>
      <c r="O32" s="393">
        <f>O29-O30</f>
        <v>0</v>
      </c>
      <c r="P32" s="393"/>
      <c r="Q32" s="393">
        <f>Q29-Q30</f>
        <v>0</v>
      </c>
      <c r="R32" s="393"/>
      <c r="S32" s="393">
        <f>S29-S31</f>
        <v>0</v>
      </c>
      <c r="T32" s="393" t="str">
        <f t="shared" si="2"/>
        <v/>
      </c>
      <c r="U32" s="23"/>
    </row>
    <row r="33" customHeight="1" spans="1:22">
      <c r="A33" s="3" t="str">
        <f>基本信息输入表!$K$6&amp;"填表人："&amp;基本信息输入表!$M$27</f>
        <v>产权持有人填表人：袁佳</v>
      </c>
      <c r="M33" s="3"/>
      <c r="S33" s="3" t="str">
        <f>"评估人员："&amp;基本信息输入表!$Q$27</f>
        <v>评估人员：韩策</v>
      </c>
      <c r="V33" s="27"/>
    </row>
    <row r="34" customHeight="1" spans="1:22">
      <c r="A34" s="3" t="str">
        <f>"填表日期："&amp;YEAR(基本信息输入表!$O$27)&amp;"年"&amp;MONTH(基本信息输入表!$O$27)&amp;"月"&amp;DAY(基本信息输入表!$O$27)&amp;"日"</f>
        <v>填表日期：2025年12月15日</v>
      </c>
      <c r="M34" s="3"/>
    </row>
  </sheetData>
  <mergeCells count="21">
    <mergeCell ref="A2:U2"/>
    <mergeCell ref="A3:U3"/>
    <mergeCell ref="F6:L6"/>
    <mergeCell ref="A29:B29"/>
    <mergeCell ref="A30:B30"/>
    <mergeCell ref="A31:B31"/>
    <mergeCell ref="A32:B32"/>
    <mergeCell ref="A6:A7"/>
    <mergeCell ref="B6:B7"/>
    <mergeCell ref="C6:C7"/>
    <mergeCell ref="D6:D7"/>
    <mergeCell ref="E6:E7"/>
    <mergeCell ref="M6:M7"/>
    <mergeCell ref="N6:N7"/>
    <mergeCell ref="O6:O7"/>
    <mergeCell ref="P6:P7"/>
    <mergeCell ref="Q6:Q7"/>
    <mergeCell ref="R6:R7"/>
    <mergeCell ref="S6:S7"/>
    <mergeCell ref="T6:T7"/>
    <mergeCell ref="U6:U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scale="55" fitToHeight="0" orientation="landscape"/>
  <headerFooter scaleWithDoc="0">
    <oddFooter>&amp;C&amp;"宋体,常规"&amp;10第&amp;"Arial Narrow,常规"&amp;P&amp;"宋体,常规"页，共&amp;"Arial Narrow,常规"&amp;N&amp;"宋体,常规"页</oddFooter>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存货汇总">
    <pageSetUpPr fitToPage="1"/>
  </sheetPr>
  <dimension ref="A1:I29"/>
  <sheetViews>
    <sheetView showGridLines="0" workbookViewId="0">
      <selection activeCell="H6" sqref="H6"/>
    </sheetView>
  </sheetViews>
  <sheetFormatPr defaultColWidth="9" defaultRowHeight="15.75" customHeight="1"/>
  <cols>
    <col min="1" max="1" width="6.66666666666667" style="3" customWidth="1"/>
    <col min="2" max="2" width="26.6666666666667" style="3" customWidth="1"/>
    <col min="3" max="3" width="26.6666666666667" style="3" hidden="1" customWidth="1" outlineLevel="1"/>
    <col min="4" max="4" width="18.6666666666667" style="3" customWidth="1" collapsed="1"/>
    <col min="5" max="7" width="18.6666666666667" style="3" customWidth="1"/>
    <col min="8" max="8" width="12.6666666666667" style="3" customWidth="1"/>
    <col min="9" max="9" width="9" style="3"/>
    <col min="10" max="10" width="9.66666666666667" style="3" customWidth="1"/>
    <col min="11" max="16384" width="9" style="3"/>
  </cols>
  <sheetData>
    <row r="1" customHeight="1" spans="1:8">
      <c r="A1" s="4" t="s">
        <v>398</v>
      </c>
    </row>
    <row r="2" s="1" customFormat="1" ht="30" customHeight="1" spans="1:8">
      <c r="A2" s="5" t="s">
        <v>629</v>
      </c>
      <c r="B2" s="5"/>
      <c r="C2" s="5"/>
      <c r="D2" s="5"/>
      <c r="E2" s="5"/>
      <c r="F2" s="5"/>
      <c r="G2" s="5"/>
      <c r="H2" s="5"/>
    </row>
    <row r="3" customHeight="1" spans="1:8">
      <c r="A3" s="2" t="str">
        <f>"评估基准日："&amp;TEXT(基本信息输入表!M7,"yyyy年mm月dd日")</f>
        <v>评估基准日：2025年11月30日</v>
      </c>
      <c r="B3" s="2"/>
      <c r="C3" s="2"/>
      <c r="D3" s="2"/>
      <c r="E3" s="2"/>
      <c r="F3" s="2"/>
      <c r="G3" s="2"/>
      <c r="H3" s="2"/>
    </row>
    <row r="4" ht="14.25" customHeight="1" spans="1:8">
      <c r="A4" s="2"/>
      <c r="B4" s="2"/>
      <c r="C4" s="2"/>
      <c r="D4" s="2"/>
      <c r="E4" s="2"/>
      <c r="F4" s="2"/>
      <c r="G4" s="2"/>
      <c r="H4" s="25" t="s">
        <v>630</v>
      </c>
    </row>
    <row r="5" customHeight="1" spans="1:8">
      <c r="A5" s="8" t="str">
        <f>基本信息输入表!K6&amp;"："&amp;基本信息输入表!M6</f>
        <v>产权持有人：湖北省徽工生物技本研究有限公司</v>
      </c>
      <c r="B5" s="8"/>
      <c r="C5" s="9"/>
      <c r="H5" s="37" t="str">
        <f>"金额单位："&amp;基本信息输入表!M10&amp;"元"</f>
        <v>金额单位：人民币元</v>
      </c>
    </row>
    <row r="6" s="2" customFormat="1" customHeight="1" spans="1:8">
      <c r="A6" s="38" t="s">
        <v>500</v>
      </c>
      <c r="B6" s="38" t="s">
        <v>501</v>
      </c>
      <c r="C6" s="39" t="s">
        <v>403</v>
      </c>
      <c r="D6" s="38" t="s">
        <v>502</v>
      </c>
      <c r="E6" s="39" t="s">
        <v>631</v>
      </c>
      <c r="F6" s="38" t="s">
        <v>405</v>
      </c>
      <c r="G6" s="58" t="s">
        <v>406</v>
      </c>
      <c r="H6" s="38" t="s">
        <v>407</v>
      </c>
    </row>
    <row r="7" customHeight="1" spans="1:8">
      <c r="A7" s="38" t="s">
        <v>632</v>
      </c>
      <c r="B7" s="567" t="s">
        <v>633</v>
      </c>
      <c r="C7" s="567"/>
      <c r="D7" s="60">
        <f>'3-9-1材料采购（在途物资）'!H25</f>
        <v>0</v>
      </c>
      <c r="E7" s="60">
        <f>'3-9-1材料采购（在途物资）'!I25</f>
        <v>0</v>
      </c>
      <c r="F7" s="41">
        <f>'3-9-1材料采购（在途物资）'!L27</f>
        <v>0</v>
      </c>
      <c r="G7" s="41">
        <f t="shared" ref="G7:G18" si="0">F7-D7+E7</f>
        <v>0</v>
      </c>
      <c r="H7" s="360" t="str">
        <f>IF(D7-E7=0,"",(F7-D7+E7)/(D7-E7)*100)</f>
        <v/>
      </c>
    </row>
    <row r="8" customHeight="1" spans="1:8">
      <c r="A8" s="38" t="s">
        <v>634</v>
      </c>
      <c r="B8" s="568" t="s">
        <v>635</v>
      </c>
      <c r="C8" s="568"/>
      <c r="D8" s="60">
        <f>'3-9-2原材料'!I35</f>
        <v>0</v>
      </c>
      <c r="E8" s="60">
        <f>'3-9-2原材料'!J35</f>
        <v>0</v>
      </c>
      <c r="F8" s="41">
        <f>'3-9-2原材料'!O37</f>
        <v>0</v>
      </c>
      <c r="G8" s="41">
        <f t="shared" si="0"/>
        <v>0</v>
      </c>
      <c r="H8" s="360" t="str">
        <f t="shared" ref="H8:H18" si="1">IF(D8-E8=0,"",(F8-D8+E8)/(D8-E8)*100)</f>
        <v/>
      </c>
    </row>
    <row r="9" customHeight="1" spans="1:8">
      <c r="A9" s="38" t="s">
        <v>636</v>
      </c>
      <c r="B9" s="568" t="s">
        <v>637</v>
      </c>
      <c r="C9" s="568"/>
      <c r="D9" s="60">
        <f>'3-9-3在库周转材料'!I29</f>
        <v>0</v>
      </c>
      <c r="E9" s="60">
        <f>'3-9-3在库周转材料'!J29</f>
        <v>0</v>
      </c>
      <c r="F9" s="41">
        <f>'3-9-3在库周转材料'!O31</f>
        <v>0</v>
      </c>
      <c r="G9" s="41">
        <f t="shared" si="0"/>
        <v>0</v>
      </c>
      <c r="H9" s="360" t="str">
        <f t="shared" si="1"/>
        <v/>
      </c>
    </row>
    <row r="10" customHeight="1" spans="1:8">
      <c r="A10" s="38" t="s">
        <v>638</v>
      </c>
      <c r="B10" s="568" t="s">
        <v>639</v>
      </c>
      <c r="C10" s="568"/>
      <c r="D10" s="60">
        <f>'3-9-4委托加工物资'!I25</f>
        <v>0</v>
      </c>
      <c r="E10" s="60">
        <f>'3-9-4委托加工物资'!J25</f>
        <v>0</v>
      </c>
      <c r="F10" s="41">
        <f>'3-9-4委托加工物资'!M27</f>
        <v>0</v>
      </c>
      <c r="G10" s="41">
        <f t="shared" si="0"/>
        <v>0</v>
      </c>
      <c r="H10" s="360" t="str">
        <f t="shared" si="1"/>
        <v/>
      </c>
    </row>
    <row r="11" customHeight="1" spans="1:8">
      <c r="A11" s="38" t="s">
        <v>640</v>
      </c>
      <c r="B11" s="568" t="s">
        <v>641</v>
      </c>
      <c r="C11" s="568"/>
      <c r="D11" s="60">
        <f>'3-9-5产成品（库存商品）'!K25</f>
        <v>0</v>
      </c>
      <c r="E11" s="60">
        <f>'3-9-5产成品（库存商品）'!L25</f>
        <v>0</v>
      </c>
      <c r="F11" s="41">
        <f>'3-9-5产成品（库存商品）'!O27</f>
        <v>0</v>
      </c>
      <c r="G11" s="41">
        <f t="shared" si="0"/>
        <v>0</v>
      </c>
      <c r="H11" s="360" t="str">
        <f t="shared" si="1"/>
        <v/>
      </c>
    </row>
    <row r="12" customHeight="1" spans="1:8">
      <c r="A12" s="38" t="s">
        <v>642</v>
      </c>
      <c r="B12" s="568" t="s">
        <v>643</v>
      </c>
      <c r="C12" s="568"/>
      <c r="D12" s="60">
        <f>'3-9-6在产品（自制半成品）'!H25</f>
        <v>0</v>
      </c>
      <c r="E12" s="60">
        <f>'3-9-6在产品（自制半成品）'!I25</f>
        <v>0</v>
      </c>
      <c r="F12" s="41">
        <f>'3-9-6在产品（自制半成品）'!M27</f>
        <v>0</v>
      </c>
      <c r="G12" s="41">
        <f t="shared" si="0"/>
        <v>0</v>
      </c>
      <c r="H12" s="360" t="str">
        <f t="shared" si="1"/>
        <v/>
      </c>
    </row>
    <row r="13" customHeight="1" spans="1:8">
      <c r="A13" s="38" t="s">
        <v>644</v>
      </c>
      <c r="B13" s="568" t="s">
        <v>645</v>
      </c>
      <c r="C13" s="568"/>
      <c r="D13" s="60">
        <f>'3-9-7发出商品'!I25</f>
        <v>0</v>
      </c>
      <c r="E13" s="60">
        <f>'3-9-7发出商品'!J25</f>
        <v>0</v>
      </c>
      <c r="F13" s="41">
        <f>'3-9-7发出商品'!M27</f>
        <v>0</v>
      </c>
      <c r="G13" s="41">
        <f t="shared" si="0"/>
        <v>0</v>
      </c>
      <c r="H13" s="360" t="str">
        <f t="shared" si="1"/>
        <v/>
      </c>
    </row>
    <row r="14" customHeight="1" spans="1:8">
      <c r="A14" s="38" t="s">
        <v>646</v>
      </c>
      <c r="B14" s="568" t="s">
        <v>647</v>
      </c>
      <c r="C14" s="568"/>
      <c r="D14" s="60">
        <f>'3-9-8在用周转材料'!I25</f>
        <v>0</v>
      </c>
      <c r="E14" s="60">
        <f>'3-9-8在用周转材料'!J25</f>
        <v>0</v>
      </c>
      <c r="F14" s="41">
        <f>'3-9-8在用周转材料'!N27</f>
        <v>0</v>
      </c>
      <c r="G14" s="41">
        <f t="shared" si="0"/>
        <v>0</v>
      </c>
      <c r="H14" s="360" t="str">
        <f t="shared" si="1"/>
        <v/>
      </c>
    </row>
    <row r="15" s="344" customFormat="1" customHeight="1" spans="1:8">
      <c r="A15" s="38" t="s">
        <v>648</v>
      </c>
      <c r="B15" s="569" t="s">
        <v>161</v>
      </c>
      <c r="C15" s="569"/>
      <c r="D15" s="570">
        <f>'3-9-9开发产品'!U25</f>
        <v>0</v>
      </c>
      <c r="E15" s="570">
        <f>'3-9-9开发产品'!V25</f>
        <v>0</v>
      </c>
      <c r="F15" s="571">
        <f>'3-9-9开发产品'!X27</f>
        <v>0</v>
      </c>
      <c r="G15" s="41">
        <f t="shared" si="0"/>
        <v>0</v>
      </c>
      <c r="H15" s="360" t="str">
        <f t="shared" si="1"/>
        <v/>
      </c>
    </row>
    <row r="16" customHeight="1" spans="1:8">
      <c r="A16" s="38" t="s">
        <v>649</v>
      </c>
      <c r="B16" s="61" t="s">
        <v>162</v>
      </c>
      <c r="C16" s="61"/>
      <c r="D16" s="60">
        <f>'3-9-10开发成本'!V25</f>
        <v>0</v>
      </c>
      <c r="E16" s="60">
        <f>'3-9-10开发成本'!W25</f>
        <v>0</v>
      </c>
      <c r="F16" s="41">
        <f>'3-9-10开发成本'!Y27</f>
        <v>0</v>
      </c>
      <c r="G16" s="41">
        <f t="shared" si="0"/>
        <v>0</v>
      </c>
      <c r="H16" s="360" t="str">
        <f t="shared" si="1"/>
        <v/>
      </c>
    </row>
    <row r="17" customHeight="1" spans="1:9">
      <c r="A17" s="38" t="s">
        <v>650</v>
      </c>
      <c r="B17" s="61" t="s">
        <v>163</v>
      </c>
      <c r="C17" s="61"/>
      <c r="D17" s="60">
        <f>'3-9-11消耗性生物资产'!K25</f>
        <v>0</v>
      </c>
      <c r="E17" s="60">
        <f>'3-9-11消耗性生物资产'!L25</f>
        <v>0</v>
      </c>
      <c r="F17" s="41">
        <f>'3-9-11消耗性生物资产'!O27</f>
        <v>0</v>
      </c>
      <c r="G17" s="41">
        <f t="shared" si="0"/>
        <v>0</v>
      </c>
      <c r="H17" s="360" t="str">
        <f t="shared" si="1"/>
        <v/>
      </c>
    </row>
    <row r="18" customHeight="1" spans="1:9">
      <c r="A18" s="38" t="s">
        <v>651</v>
      </c>
      <c r="B18" s="61" t="s">
        <v>96</v>
      </c>
      <c r="C18" s="61"/>
      <c r="D18" s="60">
        <f>'3-9-12工程施工'!Z27</f>
        <v>0</v>
      </c>
      <c r="E18" s="60"/>
      <c r="F18" s="41">
        <f>'3-9-12工程施工'!AC27</f>
        <v>0</v>
      </c>
      <c r="G18" s="41">
        <f t="shared" si="0"/>
        <v>0</v>
      </c>
      <c r="H18" s="360" t="str">
        <f t="shared" si="1"/>
        <v/>
      </c>
    </row>
    <row r="19" customHeight="1" spans="1:9">
      <c r="A19" s="38"/>
      <c r="B19" s="59"/>
      <c r="C19" s="59"/>
      <c r="D19" s="60"/>
      <c r="E19" s="60"/>
      <c r="F19" s="41"/>
      <c r="G19" s="41"/>
      <c r="H19" s="360"/>
    </row>
    <row r="20" customHeight="1" spans="1:9">
      <c r="A20" s="38"/>
      <c r="B20" s="59"/>
      <c r="C20" s="59"/>
      <c r="D20" s="60"/>
      <c r="E20" s="60"/>
      <c r="F20" s="41"/>
      <c r="G20" s="41"/>
      <c r="H20" s="360"/>
    </row>
    <row r="21" customHeight="1" spans="1:9">
      <c r="A21" s="38"/>
      <c r="B21" s="59"/>
      <c r="C21" s="59"/>
      <c r="D21" s="60"/>
      <c r="E21" s="60"/>
      <c r="F21" s="41"/>
      <c r="G21" s="41"/>
      <c r="H21" s="360"/>
    </row>
    <row r="22" customHeight="1" spans="1:9">
      <c r="A22" s="38"/>
      <c r="B22" s="59"/>
      <c r="C22" s="59"/>
      <c r="D22" s="60"/>
      <c r="E22" s="60"/>
      <c r="F22" s="41"/>
      <c r="G22" s="41"/>
      <c r="H22" s="360"/>
    </row>
    <row r="23" customHeight="1" spans="1:9">
      <c r="A23" s="38"/>
      <c r="B23" s="59"/>
      <c r="C23" s="59"/>
      <c r="D23" s="60"/>
      <c r="E23" s="60"/>
      <c r="F23" s="41"/>
      <c r="G23" s="41"/>
      <c r="H23" s="360"/>
    </row>
    <row r="24" customHeight="1" spans="1:9">
      <c r="A24" s="38"/>
      <c r="B24" s="59"/>
      <c r="C24" s="59"/>
      <c r="D24" s="60"/>
      <c r="E24" s="60"/>
      <c r="F24" s="41"/>
      <c r="G24" s="41"/>
      <c r="H24" s="360"/>
    </row>
    <row r="25" customHeight="1" spans="1:9">
      <c r="A25" s="58" t="s">
        <v>419</v>
      </c>
      <c r="B25" s="44"/>
      <c r="C25" s="60">
        <f>SUM(C7:C24)</f>
        <v>0</v>
      </c>
      <c r="D25" s="60">
        <f>SUM(D7:D24)</f>
        <v>0</v>
      </c>
      <c r="E25" s="60">
        <f>SUM(E7:E24)</f>
        <v>0</v>
      </c>
      <c r="F25" s="60">
        <f>SUM(F7:F24)</f>
        <v>0</v>
      </c>
      <c r="G25" s="41">
        <f>F25-D25+E25</f>
        <v>0</v>
      </c>
      <c r="H25" s="360" t="str">
        <f>IF(D25-E25=0,"",(F25-D25+E25)/(D25-E25)*100)</f>
        <v/>
      </c>
    </row>
    <row r="26" customHeight="1" spans="1:9">
      <c r="A26" s="58" t="s">
        <v>652</v>
      </c>
      <c r="B26" s="44"/>
      <c r="C26" s="44">
        <f>E25</f>
        <v>0</v>
      </c>
      <c r="D26" s="572">
        <f>E25</f>
        <v>0</v>
      </c>
      <c r="E26" s="572"/>
      <c r="F26" s="424"/>
      <c r="G26" s="41"/>
      <c r="H26" s="360"/>
    </row>
    <row r="27" customHeight="1" spans="1:9">
      <c r="A27" s="58" t="s">
        <v>421</v>
      </c>
      <c r="B27" s="44"/>
      <c r="C27" s="60">
        <f>C25-C26</f>
        <v>0</v>
      </c>
      <c r="D27" s="60">
        <f>D25-D26</f>
        <v>0</v>
      </c>
      <c r="E27" s="60"/>
      <c r="F27" s="41">
        <f>F25</f>
        <v>0</v>
      </c>
      <c r="G27" s="41">
        <f>F27-D27</f>
        <v>0</v>
      </c>
      <c r="H27" s="360" t="str">
        <f>IF(D27-E27=0,"",(F27-D27+E27)/(D27-E27)*100)</f>
        <v/>
      </c>
    </row>
    <row r="28" customHeight="1" spans="1:9">
      <c r="F28" s="3" t="str">
        <f>"评估人员："&amp;基本信息输入表!$Q$28</f>
        <v>评估人员：韩策</v>
      </c>
    </row>
    <row r="29" customHeight="1" spans="1:9">
      <c r="I29" s="27"/>
    </row>
  </sheetData>
  <sheetProtection formatCells="0" formatColumns="0" formatRows="0" insertRows="0" insertHyperlinks="0" deleteColumns="0" deleteRows="0" sort="0" autoFilter="0" pivotTables="0"/>
  <mergeCells count="5">
    <mergeCell ref="A2:H2"/>
    <mergeCell ref="A3:H3"/>
    <mergeCell ref="A25:B25"/>
    <mergeCell ref="A26:B26"/>
    <mergeCell ref="A27:B2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scale="79" fitToHeight="0" orientation="landscape"/>
  <headerFooter scaleWithDoc="0">
    <oddFooter>&amp;C&amp;"宋体,常规"&amp;10第&amp;"Arial Narrow,常规"&amp;P&amp;"宋体,常规"页，共&amp;"Arial Narrow,常规"&amp;N&amp;"宋体,常规"页</oddFooter>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材料采购在途物资">
    <pageSetUpPr fitToPage="1"/>
  </sheetPr>
  <dimension ref="A1:P29"/>
  <sheetViews>
    <sheetView showGridLines="0" topLeftCell="B5" workbookViewId="0">
      <selection activeCell="F6" sqref="F6:H6"/>
    </sheetView>
  </sheetViews>
  <sheetFormatPr defaultColWidth="9" defaultRowHeight="15.75" customHeight="1"/>
  <cols>
    <col min="1" max="1" width="5.5" style="3" customWidth="1"/>
    <col min="2" max="2" width="36" style="3" customWidth="1"/>
    <col min="3" max="3" width="7.66666666666667" style="3" customWidth="1"/>
    <col min="4" max="5" width="7.66666666666667" style="3" hidden="1" customWidth="1" outlineLevel="1"/>
    <col min="6" max="6" width="10.6666666666667" style="3" customWidth="1" collapsed="1"/>
    <col min="7" max="7" width="6.66666666666667" style="3" customWidth="1"/>
    <col min="8" max="8" width="7.16666666666667" style="3" customWidth="1"/>
    <col min="9" max="9" width="15" style="3" customWidth="1"/>
    <col min="10" max="10" width="8" style="3" customWidth="1"/>
    <col min="11" max="11" width="8.66666666666667" style="3" customWidth="1"/>
    <col min="12" max="12" width="9.66666666666667" style="3" customWidth="1"/>
    <col min="13" max="13" width="9" style="3" customWidth="1"/>
    <col min="14" max="14" width="13.1666666666667" style="3" customWidth="1"/>
    <col min="15" max="15" width="9" style="2"/>
    <col min="16" max="16384" width="9" style="3"/>
  </cols>
  <sheetData>
    <row r="1" customHeight="1" spans="1:16">
      <c r="A1" s="4" t="s">
        <v>398</v>
      </c>
    </row>
    <row r="2" s="1" customFormat="1" ht="30" customHeight="1" spans="1:16">
      <c r="A2" s="5" t="s">
        <v>653</v>
      </c>
      <c r="B2" s="5"/>
      <c r="C2" s="5"/>
      <c r="D2" s="5"/>
      <c r="E2" s="5"/>
      <c r="F2" s="5"/>
      <c r="G2" s="5"/>
      <c r="H2" s="5"/>
      <c r="I2" s="5"/>
      <c r="J2" s="5"/>
      <c r="K2" s="5"/>
      <c r="L2" s="5"/>
      <c r="M2" s="5"/>
      <c r="N2" s="5"/>
      <c r="O2" s="2"/>
      <c r="P2" s="3"/>
    </row>
    <row r="3" customHeight="1" spans="1:16">
      <c r="A3" s="2" t="str">
        <f>"评估基准日："&amp;TEXT(基本信息输入表!M7,"yyyy年mm月dd日")</f>
        <v>评估基准日：2025年11月30日</v>
      </c>
      <c r="B3" s="2"/>
      <c r="C3" s="2"/>
      <c r="D3" s="2"/>
      <c r="E3" s="2"/>
      <c r="F3" s="2"/>
      <c r="G3" s="2"/>
      <c r="H3" s="2"/>
      <c r="I3" s="2"/>
      <c r="J3" s="2"/>
      <c r="K3" s="2"/>
      <c r="L3" s="2"/>
      <c r="M3" s="2"/>
      <c r="N3" s="2"/>
      <c r="O3" s="24"/>
    </row>
    <row r="4" ht="14.25" customHeight="1" spans="1:16">
      <c r="A4" s="2"/>
      <c r="B4" s="2"/>
      <c r="C4" s="2"/>
      <c r="D4" s="2"/>
      <c r="E4" s="2"/>
      <c r="F4" s="2"/>
      <c r="G4" s="2"/>
      <c r="H4" s="2"/>
      <c r="I4" s="2"/>
      <c r="J4" s="2"/>
      <c r="K4" s="2"/>
      <c r="L4" s="2"/>
      <c r="M4" s="2"/>
      <c r="N4" s="25" t="s">
        <v>654</v>
      </c>
    </row>
    <row r="5" customHeight="1" spans="1:16">
      <c r="A5" s="3" t="str">
        <f>基本信息输入表!K6&amp;"："&amp;基本信息输入表!M6</f>
        <v>产权持有人：湖北省徽工生物技本研究有限公司</v>
      </c>
      <c r="N5" s="10" t="str">
        <f>"金额单位："&amp;基本信息输入表!M10&amp;"元"</f>
        <v>金额单位：人民币元</v>
      </c>
    </row>
    <row r="6" s="2" customFormat="1" customHeight="1" spans="1:16">
      <c r="A6" s="38" t="s">
        <v>401</v>
      </c>
      <c r="B6" s="38" t="s">
        <v>655</v>
      </c>
      <c r="C6" s="64" t="s">
        <v>656</v>
      </c>
      <c r="D6" s="113" t="s">
        <v>403</v>
      </c>
      <c r="E6" s="114"/>
      <c r="F6" s="38" t="s">
        <v>502</v>
      </c>
      <c r="G6" s="38"/>
      <c r="H6" s="38"/>
      <c r="I6" s="279" t="s">
        <v>631</v>
      </c>
      <c r="J6" s="38" t="s">
        <v>405</v>
      </c>
      <c r="K6" s="38"/>
      <c r="L6" s="38"/>
      <c r="M6" s="38" t="s">
        <v>407</v>
      </c>
      <c r="N6" s="38" t="s">
        <v>503</v>
      </c>
      <c r="P6" s="3"/>
    </row>
    <row r="7" s="2" customFormat="1" customHeight="1" spans="1:16">
      <c r="A7" s="133"/>
      <c r="B7" s="277"/>
      <c r="C7" s="248"/>
      <c r="D7" s="566" t="s">
        <v>657</v>
      </c>
      <c r="E7" s="541" t="s">
        <v>658</v>
      </c>
      <c r="F7" s="135" t="s">
        <v>659</v>
      </c>
      <c r="G7" s="139" t="s">
        <v>660</v>
      </c>
      <c r="H7" s="139" t="s">
        <v>661</v>
      </c>
      <c r="I7" s="140"/>
      <c r="J7" s="135" t="s">
        <v>662</v>
      </c>
      <c r="K7" s="139" t="s">
        <v>663</v>
      </c>
      <c r="L7" s="139" t="s">
        <v>661</v>
      </c>
      <c r="M7" s="141"/>
      <c r="N7" s="134"/>
      <c r="O7" s="14" t="s">
        <v>518</v>
      </c>
      <c r="P7" s="3"/>
    </row>
    <row r="8" ht="15.6" spans="1:16">
      <c r="A8" s="15" t="str">
        <f>IF(B8="","",ROW()-7)</f>
        <v/>
      </c>
      <c r="B8" s="16"/>
      <c r="C8" s="131"/>
      <c r="D8" s="131"/>
      <c r="E8" s="131"/>
      <c r="F8" s="393"/>
      <c r="G8" s="393"/>
      <c r="H8" s="393"/>
      <c r="I8" s="393"/>
      <c r="J8" s="393"/>
      <c r="K8" s="393"/>
      <c r="L8" s="393">
        <f>J8*K8</f>
        <v>0</v>
      </c>
      <c r="M8" s="393" t="str">
        <f>IF(H8=0,"",(L8-H8)/H8*100)</f>
        <v/>
      </c>
      <c r="N8" s="16"/>
      <c r="O8" s="19" t="s">
        <v>519</v>
      </c>
    </row>
    <row r="9" ht="15.6" spans="1:16">
      <c r="A9" s="15" t="str">
        <f t="shared" ref="A9:A24" si="0">IF(B9="","",ROW()-7)</f>
        <v/>
      </c>
      <c r="B9" s="16"/>
      <c r="C9" s="131"/>
      <c r="D9" s="131"/>
      <c r="E9" s="131"/>
      <c r="F9" s="393"/>
      <c r="G9" s="393"/>
      <c r="H9" s="393"/>
      <c r="I9" s="393"/>
      <c r="J9" s="393"/>
      <c r="K9" s="393"/>
      <c r="L9" s="393">
        <f t="shared" ref="L9:L24" si="1">J9*K9</f>
        <v>0</v>
      </c>
      <c r="M9" s="393" t="str">
        <f t="shared" ref="M9:M27" si="2">IF(H9=0,"",(L9-H9)/H9*100)</f>
        <v/>
      </c>
      <c r="N9" s="16"/>
      <c r="O9" s="19" t="s">
        <v>520</v>
      </c>
    </row>
    <row r="10" ht="15.6" spans="1:16">
      <c r="A10" s="15" t="str">
        <f t="shared" si="0"/>
        <v/>
      </c>
      <c r="B10" s="16"/>
      <c r="C10" s="131"/>
      <c r="D10" s="131"/>
      <c r="E10" s="131"/>
      <c r="F10" s="393"/>
      <c r="G10" s="393"/>
      <c r="H10" s="393"/>
      <c r="I10" s="393"/>
      <c r="J10" s="393"/>
      <c r="K10" s="393"/>
      <c r="L10" s="393">
        <f t="shared" si="1"/>
        <v>0</v>
      </c>
      <c r="M10" s="393" t="str">
        <f t="shared" si="2"/>
        <v/>
      </c>
      <c r="N10" s="16"/>
      <c r="O10" s="19" t="s">
        <v>521</v>
      </c>
    </row>
    <row r="11" ht="15.6" spans="1:16">
      <c r="A11" s="15" t="str">
        <f t="shared" si="0"/>
        <v/>
      </c>
      <c r="B11" s="16"/>
      <c r="C11" s="131"/>
      <c r="D11" s="131"/>
      <c r="E11" s="131"/>
      <c r="F11" s="393"/>
      <c r="G11" s="393"/>
      <c r="H11" s="393"/>
      <c r="I11" s="393"/>
      <c r="J11" s="393"/>
      <c r="K11" s="393"/>
      <c r="L11" s="393">
        <f t="shared" si="1"/>
        <v>0</v>
      </c>
      <c r="M11" s="393" t="str">
        <f t="shared" si="2"/>
        <v/>
      </c>
      <c r="N11" s="16"/>
      <c r="O11" s="19" t="s">
        <v>522</v>
      </c>
    </row>
    <row r="12" ht="15.6" spans="1:16">
      <c r="A12" s="15" t="str">
        <f t="shared" si="0"/>
        <v/>
      </c>
      <c r="B12" s="16"/>
      <c r="C12" s="131"/>
      <c r="D12" s="131"/>
      <c r="E12" s="131"/>
      <c r="F12" s="393"/>
      <c r="G12" s="393"/>
      <c r="H12" s="393"/>
      <c r="I12" s="393"/>
      <c r="J12" s="393"/>
      <c r="K12" s="393"/>
      <c r="L12" s="393">
        <f t="shared" si="1"/>
        <v>0</v>
      </c>
      <c r="M12" s="393" t="str">
        <f t="shared" si="2"/>
        <v/>
      </c>
      <c r="N12" s="16"/>
      <c r="O12" s="19" t="s">
        <v>523</v>
      </c>
    </row>
    <row r="13" ht="15.6" spans="1:16">
      <c r="A13" s="15" t="str">
        <f t="shared" si="0"/>
        <v/>
      </c>
      <c r="B13" s="16"/>
      <c r="C13" s="131"/>
      <c r="D13" s="131"/>
      <c r="E13" s="131"/>
      <c r="F13" s="393"/>
      <c r="G13" s="393"/>
      <c r="H13" s="393"/>
      <c r="I13" s="393"/>
      <c r="J13" s="393"/>
      <c r="K13" s="393"/>
      <c r="L13" s="393">
        <f t="shared" si="1"/>
        <v>0</v>
      </c>
      <c r="M13" s="393" t="str">
        <f t="shared" si="2"/>
        <v/>
      </c>
      <c r="N13" s="16"/>
      <c r="O13" s="19" t="s">
        <v>524</v>
      </c>
    </row>
    <row r="14" ht="15.6" spans="1:16">
      <c r="A14" s="15" t="str">
        <f t="shared" si="0"/>
        <v/>
      </c>
      <c r="B14" s="16"/>
      <c r="C14" s="131"/>
      <c r="D14" s="131"/>
      <c r="E14" s="131"/>
      <c r="F14" s="393"/>
      <c r="G14" s="393"/>
      <c r="H14" s="393"/>
      <c r="I14" s="393"/>
      <c r="J14" s="393"/>
      <c r="K14" s="393"/>
      <c r="L14" s="393">
        <f t="shared" si="1"/>
        <v>0</v>
      </c>
      <c r="M14" s="393" t="str">
        <f t="shared" si="2"/>
        <v/>
      </c>
      <c r="N14" s="16"/>
      <c r="O14" s="19" t="s">
        <v>525</v>
      </c>
    </row>
    <row r="15" ht="15.6" spans="1:16">
      <c r="A15" s="15" t="str">
        <f t="shared" si="0"/>
        <v/>
      </c>
      <c r="B15" s="16"/>
      <c r="C15" s="131"/>
      <c r="D15" s="131"/>
      <c r="E15" s="131"/>
      <c r="F15" s="393"/>
      <c r="G15" s="393"/>
      <c r="H15" s="393"/>
      <c r="I15" s="393"/>
      <c r="J15" s="393"/>
      <c r="K15" s="393"/>
      <c r="L15" s="393">
        <f t="shared" si="1"/>
        <v>0</v>
      </c>
      <c r="M15" s="393" t="str">
        <f t="shared" si="2"/>
        <v/>
      </c>
      <c r="N15" s="16"/>
      <c r="O15" s="19" t="s">
        <v>526</v>
      </c>
    </row>
    <row r="16" ht="15.6" spans="1:16">
      <c r="A16" s="15" t="str">
        <f t="shared" si="0"/>
        <v/>
      </c>
      <c r="B16" s="16"/>
      <c r="C16" s="131"/>
      <c r="D16" s="131"/>
      <c r="E16" s="131"/>
      <c r="F16" s="393"/>
      <c r="G16" s="393"/>
      <c r="H16" s="393"/>
      <c r="I16" s="393"/>
      <c r="J16" s="393"/>
      <c r="K16" s="393"/>
      <c r="L16" s="393">
        <f t="shared" si="1"/>
        <v>0</v>
      </c>
      <c r="M16" s="393" t="str">
        <f t="shared" si="2"/>
        <v/>
      </c>
      <c r="N16" s="16"/>
      <c r="O16" s="19" t="s">
        <v>527</v>
      </c>
    </row>
    <row r="17" ht="15.6" spans="1:15">
      <c r="A17" s="15" t="str">
        <f t="shared" si="0"/>
        <v/>
      </c>
      <c r="B17" s="16"/>
      <c r="C17" s="131"/>
      <c r="D17" s="131"/>
      <c r="E17" s="131"/>
      <c r="F17" s="393"/>
      <c r="G17" s="393"/>
      <c r="H17" s="393"/>
      <c r="I17" s="393"/>
      <c r="J17" s="393"/>
      <c r="K17" s="393"/>
      <c r="L17" s="393">
        <f t="shared" si="1"/>
        <v>0</v>
      </c>
      <c r="M17" s="393" t="str">
        <f t="shared" si="2"/>
        <v/>
      </c>
      <c r="N17" s="16"/>
      <c r="O17" s="19" t="s">
        <v>528</v>
      </c>
    </row>
    <row r="18" ht="15.6" spans="1:15">
      <c r="A18" s="15" t="str">
        <f t="shared" si="0"/>
        <v/>
      </c>
      <c r="B18" s="16"/>
      <c r="C18" s="131"/>
      <c r="D18" s="131"/>
      <c r="E18" s="131"/>
      <c r="F18" s="393"/>
      <c r="G18" s="393"/>
      <c r="H18" s="393"/>
      <c r="I18" s="393"/>
      <c r="J18" s="393"/>
      <c r="K18" s="393"/>
      <c r="L18" s="393">
        <f t="shared" si="1"/>
        <v>0</v>
      </c>
      <c r="M18" s="393" t="str">
        <f t="shared" si="2"/>
        <v/>
      </c>
      <c r="N18" s="16"/>
      <c r="O18" s="19" t="s">
        <v>529</v>
      </c>
    </row>
    <row r="19" ht="15.6" spans="1:15">
      <c r="A19" s="15" t="str">
        <f t="shared" si="0"/>
        <v/>
      </c>
      <c r="B19" s="16"/>
      <c r="C19" s="131"/>
      <c r="D19" s="131"/>
      <c r="E19" s="131"/>
      <c r="F19" s="393"/>
      <c r="G19" s="393"/>
      <c r="H19" s="393"/>
      <c r="I19" s="393"/>
      <c r="J19" s="393"/>
      <c r="K19" s="393"/>
      <c r="L19" s="393">
        <f t="shared" si="1"/>
        <v>0</v>
      </c>
      <c r="M19" s="393" t="str">
        <f t="shared" si="2"/>
        <v/>
      </c>
      <c r="N19" s="16"/>
      <c r="O19" s="19" t="s">
        <v>530</v>
      </c>
    </row>
    <row r="20" ht="15.6" spans="1:15">
      <c r="A20" s="15" t="str">
        <f t="shared" si="0"/>
        <v/>
      </c>
      <c r="B20" s="16"/>
      <c r="C20" s="131"/>
      <c r="D20" s="131"/>
      <c r="E20" s="131"/>
      <c r="F20" s="393"/>
      <c r="G20" s="393"/>
      <c r="H20" s="393"/>
      <c r="I20" s="393"/>
      <c r="J20" s="393"/>
      <c r="K20" s="393"/>
      <c r="L20" s="393">
        <f t="shared" si="1"/>
        <v>0</v>
      </c>
      <c r="M20" s="393" t="str">
        <f t="shared" si="2"/>
        <v/>
      </c>
      <c r="N20" s="16"/>
      <c r="O20" s="19" t="s">
        <v>531</v>
      </c>
    </row>
    <row r="21" ht="15.6" spans="1:15">
      <c r="A21" s="15" t="str">
        <f t="shared" si="0"/>
        <v/>
      </c>
      <c r="B21" s="16"/>
      <c r="C21" s="131"/>
      <c r="D21" s="131"/>
      <c r="E21" s="131"/>
      <c r="F21" s="393"/>
      <c r="G21" s="393"/>
      <c r="H21" s="393"/>
      <c r="I21" s="393"/>
      <c r="J21" s="393"/>
      <c r="K21" s="393"/>
      <c r="L21" s="393">
        <f t="shared" si="1"/>
        <v>0</v>
      </c>
      <c r="M21" s="393" t="str">
        <f t="shared" si="2"/>
        <v/>
      </c>
      <c r="N21" s="16"/>
      <c r="O21" s="19" t="s">
        <v>532</v>
      </c>
    </row>
    <row r="22" ht="15.6" spans="1:15">
      <c r="A22" s="15" t="str">
        <f t="shared" si="0"/>
        <v/>
      </c>
      <c r="B22" s="16"/>
      <c r="C22" s="131"/>
      <c r="D22" s="131"/>
      <c r="E22" s="131"/>
      <c r="F22" s="393"/>
      <c r="G22" s="393"/>
      <c r="H22" s="393"/>
      <c r="I22" s="393"/>
      <c r="J22" s="393"/>
      <c r="K22" s="393"/>
      <c r="L22" s="393">
        <f t="shared" si="1"/>
        <v>0</v>
      </c>
      <c r="M22" s="393" t="str">
        <f t="shared" si="2"/>
        <v/>
      </c>
      <c r="N22" s="16"/>
      <c r="O22" s="19" t="s">
        <v>533</v>
      </c>
    </row>
    <row r="23" ht="15.6" spans="1:15">
      <c r="A23" s="15" t="str">
        <f t="shared" si="0"/>
        <v/>
      </c>
      <c r="B23" s="16"/>
      <c r="C23" s="131"/>
      <c r="D23" s="131"/>
      <c r="E23" s="131"/>
      <c r="F23" s="393"/>
      <c r="G23" s="393"/>
      <c r="H23" s="393"/>
      <c r="I23" s="393"/>
      <c r="J23" s="393"/>
      <c r="K23" s="393"/>
      <c r="L23" s="393">
        <f t="shared" si="1"/>
        <v>0</v>
      </c>
      <c r="M23" s="393" t="str">
        <f t="shared" si="2"/>
        <v/>
      </c>
      <c r="N23" s="16"/>
      <c r="O23" s="19" t="s">
        <v>538</v>
      </c>
    </row>
    <row r="24" ht="15.6" spans="1:15">
      <c r="A24" s="15" t="str">
        <f t="shared" si="0"/>
        <v/>
      </c>
      <c r="B24" s="16"/>
      <c r="C24" s="131"/>
      <c r="D24" s="131"/>
      <c r="E24" s="131"/>
      <c r="F24" s="393"/>
      <c r="G24" s="393"/>
      <c r="H24" s="393"/>
      <c r="I24" s="393"/>
      <c r="J24" s="393"/>
      <c r="K24" s="393"/>
      <c r="L24" s="393">
        <f t="shared" si="1"/>
        <v>0</v>
      </c>
      <c r="M24" s="393" t="str">
        <f t="shared" si="2"/>
        <v/>
      </c>
      <c r="N24" s="16"/>
      <c r="O24" s="19" t="s">
        <v>539</v>
      </c>
    </row>
    <row r="25" ht="15.6" spans="1:15">
      <c r="A25" s="45" t="s">
        <v>664</v>
      </c>
      <c r="B25" s="16"/>
      <c r="C25" s="16"/>
      <c r="D25" s="35"/>
      <c r="E25" s="35">
        <f t="shared" ref="E25" si="3">SUM(E8:E24)</f>
        <v>0</v>
      </c>
      <c r="F25" s="393"/>
      <c r="G25" s="393"/>
      <c r="H25" s="393">
        <f>SUM(H8:H24)</f>
        <v>0</v>
      </c>
      <c r="I25" s="393">
        <f>SUM(I8:I24)</f>
        <v>0</v>
      </c>
      <c r="J25" s="393"/>
      <c r="K25" s="393"/>
      <c r="L25" s="393">
        <f>SUM(L8:L24)</f>
        <v>0</v>
      </c>
      <c r="M25" s="393" t="str">
        <f t="shared" si="2"/>
        <v/>
      </c>
      <c r="N25" s="16"/>
    </row>
    <row r="26" ht="15.6" spans="1:15">
      <c r="A26" s="45" t="s">
        <v>665</v>
      </c>
      <c r="B26" s="16"/>
      <c r="C26" s="16"/>
      <c r="D26" s="35"/>
      <c r="E26" s="35">
        <f>I25</f>
        <v>0</v>
      </c>
      <c r="F26" s="393"/>
      <c r="G26" s="393"/>
      <c r="H26" s="393">
        <f>I25</f>
        <v>0</v>
      </c>
      <c r="I26" s="393"/>
      <c r="J26" s="393"/>
      <c r="K26" s="393"/>
      <c r="L26" s="393"/>
      <c r="M26" s="393"/>
      <c r="N26" s="16"/>
    </row>
    <row r="27" customHeight="1" spans="1:15">
      <c r="A27" s="66" t="s">
        <v>666</v>
      </c>
      <c r="B27" s="104"/>
      <c r="C27" s="21"/>
      <c r="D27" s="35"/>
      <c r="E27" s="35">
        <f>E25-E26</f>
        <v>0</v>
      </c>
      <c r="F27" s="393"/>
      <c r="G27" s="393"/>
      <c r="H27" s="393">
        <f t="shared" ref="H27:L27" si="4">H25-H26</f>
        <v>0</v>
      </c>
      <c r="I27" s="393"/>
      <c r="J27" s="393"/>
      <c r="K27" s="393"/>
      <c r="L27" s="393">
        <f t="shared" si="4"/>
        <v>0</v>
      </c>
      <c r="M27" s="393" t="str">
        <f t="shared" si="2"/>
        <v/>
      </c>
      <c r="N27" s="23"/>
    </row>
    <row r="28" customHeight="1" spans="1:15">
      <c r="A28" s="3" t="str">
        <f>基本信息输入表!$K$6&amp;"填表人："&amp;基本信息输入表!$M$29</f>
        <v>产权持有人填表人：袁佳</v>
      </c>
      <c r="L28" s="3" t="str">
        <f>"评估人员："&amp;基本信息输入表!$Q$29</f>
        <v>评估人员：韩策</v>
      </c>
      <c r="O28" s="24"/>
    </row>
    <row r="29" customHeight="1" spans="1:15">
      <c r="A29" s="3" t="str">
        <f>"填表日期："&amp;YEAR(基本信息输入表!$O$29)&amp;"年"&amp;MONTH(基本信息输入表!$O$29)&amp;"月"&amp;DAY(基本信息输入表!$O$29)&amp;"日"</f>
        <v>填表日期：2025年12月15日</v>
      </c>
    </row>
  </sheetData>
  <mergeCells count="14">
    <mergeCell ref="A2:N2"/>
    <mergeCell ref="A3:N3"/>
    <mergeCell ref="D6:E6"/>
    <mergeCell ref="F6:H6"/>
    <mergeCell ref="J6:L6"/>
    <mergeCell ref="A25:C25"/>
    <mergeCell ref="A26:C26"/>
    <mergeCell ref="A27:C27"/>
    <mergeCell ref="A6:A7"/>
    <mergeCell ref="B6:B7"/>
    <mergeCell ref="C6:C7"/>
    <mergeCell ref="I6:I7"/>
    <mergeCell ref="M6:M7"/>
    <mergeCell ref="N6:N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scale="76" fitToHeight="0" orientation="landscape"/>
  <headerFooter scaleWithDoc="0">
    <oddFooter>&amp;C&amp;"宋体,常规"&amp;10第&amp;"Arial Narrow,常规"&amp;P&amp;"宋体,常规"页，共&amp;"Arial Narrow,常规"&amp;N&amp;"宋体,常规"页</oddFooter>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原材料">
    <pageSetUpPr fitToPage="1"/>
  </sheetPr>
  <dimension ref="A1:R39"/>
  <sheetViews>
    <sheetView showGridLines="0" workbookViewId="0">
      <selection activeCell="G6" sqref="G6:I6"/>
    </sheetView>
  </sheetViews>
  <sheetFormatPr defaultColWidth="9" defaultRowHeight="15.75" customHeight="1"/>
  <cols>
    <col min="1" max="1" width="4.66666666666667" style="2" customWidth="1"/>
    <col min="2" max="2" width="15.6666666666667" style="3" customWidth="1"/>
    <col min="3" max="3" width="8" style="3" customWidth="1"/>
    <col min="4" max="6" width="8" style="3" hidden="1" customWidth="1" outlineLevel="1"/>
    <col min="7" max="7" width="4.66666666666667" style="543" customWidth="1" collapsed="1"/>
    <col min="8" max="8" width="5.5" style="543" customWidth="1"/>
    <col min="9" max="9" width="5.66666666666667" style="543" customWidth="1"/>
    <col min="10" max="10" width="18.5" style="543" customWidth="1"/>
    <col min="11" max="11" width="8" style="562" customWidth="1"/>
    <col min="12" max="12" width="13.1666666666667" style="543" customWidth="1"/>
    <col min="13" max="13" width="8" style="3" customWidth="1"/>
    <col min="14" max="14" width="8.66666666666667" style="3" customWidth="1"/>
    <col min="15" max="15" width="5.66666666666667" style="3" customWidth="1"/>
    <col min="16" max="16" width="7.66666666666667" style="3" customWidth="1"/>
    <col min="17" max="17" width="16.6666666666667" style="3" customWidth="1"/>
    <col min="18" max="18" width="8.5" style="3" customWidth="1"/>
    <col min="19" max="16384" width="9" style="3"/>
  </cols>
  <sheetData>
    <row r="1" customHeight="1" spans="1:18">
      <c r="A1" s="4" t="s">
        <v>398</v>
      </c>
    </row>
    <row r="2" s="1" customFormat="1" ht="30" customHeight="1" spans="1:18">
      <c r="A2" s="5" t="s">
        <v>667</v>
      </c>
      <c r="B2" s="5"/>
      <c r="C2" s="5"/>
      <c r="D2" s="5"/>
      <c r="E2" s="5"/>
      <c r="F2" s="5"/>
      <c r="G2" s="5"/>
      <c r="H2" s="5"/>
      <c r="I2" s="5"/>
      <c r="J2" s="5"/>
      <c r="K2" s="5"/>
      <c r="L2" s="5"/>
      <c r="M2" s="5"/>
      <c r="N2" s="5"/>
      <c r="O2" s="5"/>
      <c r="P2" s="5"/>
      <c r="Q2" s="5"/>
    </row>
    <row r="3" customHeight="1" spans="1:18">
      <c r="A3" s="2" t="str">
        <f>"评估基准日："&amp;TEXT(基本信息输入表!M7,"yyyy年mm月dd日")</f>
        <v>评估基准日：2025年11月30日</v>
      </c>
      <c r="B3" s="2"/>
      <c r="C3" s="2"/>
      <c r="D3" s="2"/>
      <c r="E3" s="2"/>
      <c r="F3" s="2"/>
      <c r="G3" s="2"/>
      <c r="H3" s="2"/>
      <c r="I3" s="2"/>
      <c r="J3" s="2"/>
      <c r="K3" s="2"/>
      <c r="L3" s="2"/>
      <c r="M3" s="2"/>
      <c r="N3" s="2"/>
      <c r="O3" s="2"/>
      <c r="P3" s="2"/>
      <c r="Q3" s="2"/>
    </row>
    <row r="4" ht="14.25" customHeight="1" spans="1:18">
      <c r="B4" s="2"/>
      <c r="C4" s="2"/>
      <c r="D4" s="2"/>
      <c r="E4" s="2"/>
      <c r="F4" s="2"/>
      <c r="G4" s="2"/>
      <c r="H4" s="2"/>
      <c r="I4" s="2"/>
      <c r="J4" s="2"/>
      <c r="K4" s="49"/>
      <c r="L4" s="2"/>
      <c r="M4" s="2"/>
      <c r="N4" s="2"/>
      <c r="O4" s="2"/>
      <c r="P4" s="2"/>
      <c r="Q4" s="25" t="s">
        <v>668</v>
      </c>
    </row>
    <row r="5" customHeight="1" spans="1:18">
      <c r="A5" s="3" t="str">
        <f>基本信息输入表!K6&amp;"："&amp;基本信息输入表!M6</f>
        <v>产权持有人：湖北省徽工生物技本研究有限公司</v>
      </c>
      <c r="Q5" s="10" t="str">
        <f>"金额单位："&amp;基本信息输入表!M10&amp;"元"</f>
        <v>金额单位：人民币元</v>
      </c>
    </row>
    <row r="6" s="2" customFormat="1" customHeight="1" spans="1:18">
      <c r="A6" s="38" t="s">
        <v>401</v>
      </c>
      <c r="B6" s="38" t="s">
        <v>655</v>
      </c>
      <c r="C6" s="64" t="s">
        <v>656</v>
      </c>
      <c r="D6" s="64" t="s">
        <v>669</v>
      </c>
      <c r="E6" s="113" t="s">
        <v>403</v>
      </c>
      <c r="F6" s="114"/>
      <c r="G6" s="38" t="s">
        <v>502</v>
      </c>
      <c r="H6" s="38"/>
      <c r="I6" s="38"/>
      <c r="J6" s="279" t="s">
        <v>631</v>
      </c>
      <c r="K6" s="559" t="s">
        <v>670</v>
      </c>
      <c r="L6" s="86" t="s">
        <v>671</v>
      </c>
      <c r="M6" s="38" t="s">
        <v>405</v>
      </c>
      <c r="N6" s="38"/>
      <c r="O6" s="38"/>
      <c r="P6" s="38" t="s">
        <v>407</v>
      </c>
      <c r="Q6" s="38" t="s">
        <v>503</v>
      </c>
    </row>
    <row r="7" s="2" customFormat="1" customHeight="1" spans="1:18">
      <c r="A7" s="133"/>
      <c r="B7" s="134"/>
      <c r="C7" s="337"/>
      <c r="D7" s="337"/>
      <c r="E7" s="119" t="s">
        <v>657</v>
      </c>
      <c r="F7" s="122" t="s">
        <v>658</v>
      </c>
      <c r="G7" s="135" t="s">
        <v>659</v>
      </c>
      <c r="H7" s="139" t="s">
        <v>660</v>
      </c>
      <c r="I7" s="139" t="s">
        <v>661</v>
      </c>
      <c r="J7" s="140"/>
      <c r="K7" s="180"/>
      <c r="L7" s="282"/>
      <c r="M7" s="135" t="s">
        <v>662</v>
      </c>
      <c r="N7" s="139" t="s">
        <v>663</v>
      </c>
      <c r="O7" s="139" t="s">
        <v>661</v>
      </c>
      <c r="P7" s="141"/>
      <c r="Q7" s="134"/>
      <c r="R7" s="14" t="s">
        <v>518</v>
      </c>
    </row>
    <row r="8" s="2" customFormat="1" ht="13.2" spans="1:18">
      <c r="A8" s="15" t="str">
        <f>IF(B8="","",ROW()-7)</f>
        <v/>
      </c>
      <c r="B8" s="16"/>
      <c r="C8" s="16"/>
      <c r="D8" s="16"/>
      <c r="E8" s="131"/>
      <c r="F8" s="131"/>
      <c r="G8" s="393"/>
      <c r="H8" s="393"/>
      <c r="I8" s="393"/>
      <c r="J8" s="393"/>
      <c r="K8" s="563"/>
      <c r="L8" s="393"/>
      <c r="M8" s="393"/>
      <c r="N8" s="393"/>
      <c r="O8" s="393">
        <f>M8*N8</f>
        <v>0</v>
      </c>
      <c r="P8" s="393" t="str">
        <f t="shared" ref="P8:P37" si="0">IF(I8-J8=0,"",(O8-I8+J8)/(I8-J8)*100)</f>
        <v/>
      </c>
      <c r="Q8" s="16"/>
      <c r="R8" s="19" t="s">
        <v>519</v>
      </c>
    </row>
    <row r="9" s="2" customFormat="1" ht="13.2" spans="1:18">
      <c r="A9" s="15" t="str">
        <f t="shared" ref="A9:A34" si="1">IF(B9="","",ROW()-7)</f>
        <v/>
      </c>
      <c r="B9" s="16"/>
      <c r="C9" s="16"/>
      <c r="D9" s="16"/>
      <c r="E9" s="131"/>
      <c r="F9" s="131"/>
      <c r="G9" s="393"/>
      <c r="H9" s="393"/>
      <c r="I9" s="393"/>
      <c r="J9" s="393"/>
      <c r="K9" s="563"/>
      <c r="L9" s="393"/>
      <c r="M9" s="393"/>
      <c r="N9" s="393"/>
      <c r="O9" s="393">
        <f t="shared" ref="O9:O34" si="2">M9*N9</f>
        <v>0</v>
      </c>
      <c r="P9" s="393" t="str">
        <f t="shared" si="0"/>
        <v/>
      </c>
      <c r="Q9" s="16"/>
      <c r="R9" s="19" t="s">
        <v>520</v>
      </c>
    </row>
    <row r="10" s="2" customFormat="1" ht="13.2" spans="1:18">
      <c r="A10" s="15" t="str">
        <f t="shared" si="1"/>
        <v/>
      </c>
      <c r="B10" s="16"/>
      <c r="C10" s="16"/>
      <c r="D10" s="16"/>
      <c r="E10" s="131"/>
      <c r="F10" s="131"/>
      <c r="G10" s="393"/>
      <c r="H10" s="393"/>
      <c r="I10" s="393"/>
      <c r="J10" s="393"/>
      <c r="K10" s="563"/>
      <c r="L10" s="393"/>
      <c r="M10" s="393"/>
      <c r="N10" s="393"/>
      <c r="O10" s="393">
        <f t="shared" si="2"/>
        <v>0</v>
      </c>
      <c r="P10" s="393" t="str">
        <f t="shared" si="0"/>
        <v/>
      </c>
      <c r="Q10" s="16"/>
      <c r="R10" s="19" t="s">
        <v>521</v>
      </c>
    </row>
    <row r="11" s="2" customFormat="1" ht="13.2" spans="1:18">
      <c r="A11" s="15" t="str">
        <f t="shared" si="1"/>
        <v/>
      </c>
      <c r="B11" s="16"/>
      <c r="C11" s="16"/>
      <c r="D11" s="16"/>
      <c r="E11" s="131"/>
      <c r="F11" s="131"/>
      <c r="G11" s="393"/>
      <c r="H11" s="393"/>
      <c r="I11" s="393"/>
      <c r="J11" s="393"/>
      <c r="K11" s="563"/>
      <c r="L11" s="393"/>
      <c r="M11" s="393"/>
      <c r="N11" s="393"/>
      <c r="O11" s="393">
        <f t="shared" si="2"/>
        <v>0</v>
      </c>
      <c r="P11" s="393" t="str">
        <f t="shared" si="0"/>
        <v/>
      </c>
      <c r="Q11" s="16"/>
      <c r="R11" s="19" t="s">
        <v>522</v>
      </c>
    </row>
    <row r="12" s="2" customFormat="1" ht="13.2" spans="1:18">
      <c r="A12" s="15" t="str">
        <f t="shared" si="1"/>
        <v/>
      </c>
      <c r="B12" s="16"/>
      <c r="C12" s="16"/>
      <c r="D12" s="16"/>
      <c r="E12" s="131"/>
      <c r="F12" s="131"/>
      <c r="G12" s="393"/>
      <c r="H12" s="393"/>
      <c r="I12" s="393"/>
      <c r="J12" s="393"/>
      <c r="K12" s="563"/>
      <c r="L12" s="393"/>
      <c r="M12" s="393"/>
      <c r="N12" s="393"/>
      <c r="O12" s="393">
        <f t="shared" si="2"/>
        <v>0</v>
      </c>
      <c r="P12" s="393" t="str">
        <f t="shared" si="0"/>
        <v/>
      </c>
      <c r="Q12" s="16"/>
      <c r="R12" s="19" t="s">
        <v>523</v>
      </c>
    </row>
    <row r="13" s="2" customFormat="1" ht="13.2" spans="1:18">
      <c r="A13" s="15" t="str">
        <f t="shared" si="1"/>
        <v/>
      </c>
      <c r="B13" s="16"/>
      <c r="C13" s="16"/>
      <c r="D13" s="16"/>
      <c r="E13" s="131"/>
      <c r="F13" s="131"/>
      <c r="G13" s="393"/>
      <c r="H13" s="393"/>
      <c r="I13" s="393"/>
      <c r="J13" s="393"/>
      <c r="K13" s="563"/>
      <c r="L13" s="393"/>
      <c r="M13" s="393"/>
      <c r="N13" s="393"/>
      <c r="O13" s="393">
        <f t="shared" si="2"/>
        <v>0</v>
      </c>
      <c r="P13" s="393" t="str">
        <f t="shared" si="0"/>
        <v/>
      </c>
      <c r="Q13" s="16"/>
      <c r="R13" s="19" t="s">
        <v>524</v>
      </c>
    </row>
    <row r="14" s="2" customFormat="1" ht="13.2" spans="1:18">
      <c r="A14" s="15" t="str">
        <f t="shared" si="1"/>
        <v/>
      </c>
      <c r="B14" s="16"/>
      <c r="C14" s="16"/>
      <c r="D14" s="16"/>
      <c r="E14" s="131"/>
      <c r="F14" s="131"/>
      <c r="G14" s="393"/>
      <c r="H14" s="393"/>
      <c r="I14" s="393"/>
      <c r="J14" s="393"/>
      <c r="K14" s="563"/>
      <c r="L14" s="393"/>
      <c r="M14" s="393"/>
      <c r="N14" s="393"/>
      <c r="O14" s="393">
        <f t="shared" si="2"/>
        <v>0</v>
      </c>
      <c r="P14" s="393" t="str">
        <f t="shared" si="0"/>
        <v/>
      </c>
      <c r="Q14" s="16"/>
      <c r="R14" s="19" t="s">
        <v>525</v>
      </c>
    </row>
    <row r="15" s="2" customFormat="1" ht="13.2" spans="1:18">
      <c r="A15" s="15" t="str">
        <f t="shared" si="1"/>
        <v/>
      </c>
      <c r="B15" s="16"/>
      <c r="C15" s="16"/>
      <c r="D15" s="16"/>
      <c r="E15" s="131"/>
      <c r="F15" s="131"/>
      <c r="G15" s="393"/>
      <c r="H15" s="393"/>
      <c r="I15" s="393"/>
      <c r="J15" s="393"/>
      <c r="K15" s="563"/>
      <c r="L15" s="393"/>
      <c r="M15" s="393"/>
      <c r="N15" s="393"/>
      <c r="O15" s="393">
        <f t="shared" si="2"/>
        <v>0</v>
      </c>
      <c r="P15" s="393" t="str">
        <f t="shared" si="0"/>
        <v/>
      </c>
      <c r="Q15" s="16"/>
      <c r="R15" s="19" t="s">
        <v>526</v>
      </c>
    </row>
    <row r="16" s="2" customFormat="1" ht="13.2" spans="1:18">
      <c r="A16" s="15" t="str">
        <f t="shared" si="1"/>
        <v/>
      </c>
      <c r="B16" s="16"/>
      <c r="C16" s="16"/>
      <c r="D16" s="16"/>
      <c r="E16" s="131"/>
      <c r="F16" s="131"/>
      <c r="G16" s="393"/>
      <c r="H16" s="393"/>
      <c r="I16" s="393"/>
      <c r="J16" s="393"/>
      <c r="K16" s="563"/>
      <c r="L16" s="393"/>
      <c r="M16" s="393"/>
      <c r="N16" s="393"/>
      <c r="O16" s="393">
        <f t="shared" si="2"/>
        <v>0</v>
      </c>
      <c r="P16" s="393" t="str">
        <f t="shared" si="0"/>
        <v/>
      </c>
      <c r="Q16" s="16"/>
      <c r="R16" s="19" t="s">
        <v>527</v>
      </c>
    </row>
    <row r="17" s="2" customFormat="1" ht="13.2" spans="1:18">
      <c r="A17" s="15" t="str">
        <f t="shared" si="1"/>
        <v/>
      </c>
      <c r="B17" s="16"/>
      <c r="C17" s="16"/>
      <c r="D17" s="16"/>
      <c r="E17" s="131"/>
      <c r="F17" s="131"/>
      <c r="G17" s="393"/>
      <c r="H17" s="393"/>
      <c r="I17" s="393"/>
      <c r="J17" s="393"/>
      <c r="K17" s="563"/>
      <c r="L17" s="393"/>
      <c r="M17" s="393"/>
      <c r="N17" s="393"/>
      <c r="O17" s="393">
        <f t="shared" si="2"/>
        <v>0</v>
      </c>
      <c r="P17" s="393" t="str">
        <f t="shared" si="0"/>
        <v/>
      </c>
      <c r="Q17" s="16"/>
      <c r="R17" s="19" t="s">
        <v>528</v>
      </c>
    </row>
    <row r="18" s="2" customFormat="1" ht="13.2" spans="1:18">
      <c r="A18" s="15" t="str">
        <f t="shared" si="1"/>
        <v/>
      </c>
      <c r="B18" s="16"/>
      <c r="C18" s="16"/>
      <c r="D18" s="16"/>
      <c r="E18" s="131"/>
      <c r="F18" s="131"/>
      <c r="G18" s="393"/>
      <c r="H18" s="393"/>
      <c r="I18" s="393"/>
      <c r="J18" s="393"/>
      <c r="K18" s="563"/>
      <c r="L18" s="393"/>
      <c r="M18" s="393"/>
      <c r="N18" s="393"/>
      <c r="O18" s="393">
        <f t="shared" si="2"/>
        <v>0</v>
      </c>
      <c r="P18" s="393" t="str">
        <f t="shared" si="0"/>
        <v/>
      </c>
      <c r="Q18" s="16"/>
      <c r="R18" s="19" t="s">
        <v>529</v>
      </c>
    </row>
    <row r="19" s="2" customFormat="1" ht="13.2" spans="1:18">
      <c r="A19" s="15" t="str">
        <f t="shared" si="1"/>
        <v/>
      </c>
      <c r="B19" s="16"/>
      <c r="C19" s="16"/>
      <c r="D19" s="16"/>
      <c r="E19" s="131"/>
      <c r="F19" s="131"/>
      <c r="G19" s="393"/>
      <c r="H19" s="393"/>
      <c r="I19" s="393"/>
      <c r="J19" s="393"/>
      <c r="K19" s="563"/>
      <c r="L19" s="393"/>
      <c r="M19" s="393"/>
      <c r="N19" s="393"/>
      <c r="O19" s="393">
        <f t="shared" si="2"/>
        <v>0</v>
      </c>
      <c r="P19" s="393" t="str">
        <f t="shared" si="0"/>
        <v/>
      </c>
      <c r="Q19" s="16"/>
      <c r="R19" s="19" t="s">
        <v>530</v>
      </c>
    </row>
    <row r="20" s="2" customFormat="1" ht="13.2" spans="1:18">
      <c r="A20" s="15" t="str">
        <f t="shared" si="1"/>
        <v/>
      </c>
      <c r="B20" s="16"/>
      <c r="C20" s="16"/>
      <c r="D20" s="16"/>
      <c r="E20" s="131"/>
      <c r="F20" s="131"/>
      <c r="G20" s="393"/>
      <c r="H20" s="393"/>
      <c r="I20" s="393"/>
      <c r="J20" s="393"/>
      <c r="K20" s="563"/>
      <c r="L20" s="393"/>
      <c r="M20" s="393"/>
      <c r="N20" s="393"/>
      <c r="O20" s="393">
        <f t="shared" si="2"/>
        <v>0</v>
      </c>
      <c r="P20" s="393" t="str">
        <f t="shared" si="0"/>
        <v/>
      </c>
      <c r="Q20" s="16"/>
      <c r="R20" s="19" t="s">
        <v>531</v>
      </c>
    </row>
    <row r="21" s="2" customFormat="1" ht="13.2" spans="1:18">
      <c r="A21" s="15" t="str">
        <f t="shared" si="1"/>
        <v/>
      </c>
      <c r="B21" s="16"/>
      <c r="C21" s="16"/>
      <c r="D21" s="16"/>
      <c r="E21" s="131"/>
      <c r="F21" s="131"/>
      <c r="G21" s="393"/>
      <c r="H21" s="393"/>
      <c r="I21" s="393"/>
      <c r="J21" s="393"/>
      <c r="K21" s="563"/>
      <c r="L21" s="393"/>
      <c r="M21" s="393"/>
      <c r="N21" s="393"/>
      <c r="O21" s="393">
        <f t="shared" si="2"/>
        <v>0</v>
      </c>
      <c r="P21" s="393" t="str">
        <f t="shared" si="0"/>
        <v/>
      </c>
      <c r="Q21" s="16"/>
      <c r="R21" s="19" t="s">
        <v>532</v>
      </c>
    </row>
    <row r="22" s="2" customFormat="1" ht="13.2" spans="1:18">
      <c r="A22" s="15" t="str">
        <f t="shared" si="1"/>
        <v/>
      </c>
      <c r="B22" s="16"/>
      <c r="C22" s="16"/>
      <c r="D22" s="16"/>
      <c r="E22" s="131"/>
      <c r="F22" s="131"/>
      <c r="G22" s="393"/>
      <c r="H22" s="393"/>
      <c r="I22" s="393"/>
      <c r="J22" s="393"/>
      <c r="K22" s="563"/>
      <c r="L22" s="393"/>
      <c r="M22" s="393"/>
      <c r="N22" s="393"/>
      <c r="O22" s="393">
        <f t="shared" si="2"/>
        <v>0</v>
      </c>
      <c r="P22" s="393" t="str">
        <f t="shared" si="0"/>
        <v/>
      </c>
      <c r="Q22" s="16"/>
      <c r="R22" s="19" t="s">
        <v>533</v>
      </c>
    </row>
    <row r="23" s="2" customFormat="1" ht="13.2" spans="1:18">
      <c r="A23" s="15" t="str">
        <f t="shared" si="1"/>
        <v/>
      </c>
      <c r="B23" s="16" t="s">
        <v>605</v>
      </c>
      <c r="C23" s="16"/>
      <c r="D23" s="16"/>
      <c r="E23" s="131"/>
      <c r="F23" s="131"/>
      <c r="G23" s="393"/>
      <c r="H23" s="393"/>
      <c r="I23" s="393"/>
      <c r="J23" s="393"/>
      <c r="K23" s="563"/>
      <c r="L23" s="393"/>
      <c r="M23" s="393"/>
      <c r="N23" s="393"/>
      <c r="O23" s="393">
        <f t="shared" si="2"/>
        <v>0</v>
      </c>
      <c r="P23" s="393" t="str">
        <f t="shared" si="0"/>
        <v/>
      </c>
      <c r="Q23" s="16"/>
      <c r="R23" s="19" t="s">
        <v>538</v>
      </c>
    </row>
    <row r="24" s="2" customFormat="1" ht="13.2" spans="1:18">
      <c r="A24" s="15" t="str">
        <f t="shared" si="1"/>
        <v/>
      </c>
      <c r="B24" s="16"/>
      <c r="C24" s="16"/>
      <c r="D24" s="16"/>
      <c r="E24" s="131"/>
      <c r="F24" s="131"/>
      <c r="G24" s="393"/>
      <c r="H24" s="393"/>
      <c r="I24" s="393"/>
      <c r="J24" s="393"/>
      <c r="K24" s="563"/>
      <c r="L24" s="393"/>
      <c r="M24" s="393"/>
      <c r="N24" s="393"/>
      <c r="O24" s="393">
        <f t="shared" si="2"/>
        <v>0</v>
      </c>
      <c r="P24" s="393" t="str">
        <f t="shared" si="0"/>
        <v/>
      </c>
      <c r="Q24" s="16"/>
      <c r="R24" s="19" t="s">
        <v>539</v>
      </c>
    </row>
    <row r="25" s="2" customFormat="1" ht="13.2" spans="1:18">
      <c r="A25" s="15" t="str">
        <f t="shared" si="1"/>
        <v/>
      </c>
      <c r="B25" s="16"/>
      <c r="C25" s="16"/>
      <c r="D25" s="16"/>
      <c r="E25" s="131"/>
      <c r="F25" s="131"/>
      <c r="G25" s="393"/>
      <c r="H25" s="393"/>
      <c r="I25" s="393"/>
      <c r="J25" s="393"/>
      <c r="K25" s="563"/>
      <c r="L25" s="393"/>
      <c r="M25" s="393"/>
      <c r="N25" s="393"/>
      <c r="O25" s="393">
        <f t="shared" si="2"/>
        <v>0</v>
      </c>
      <c r="P25" s="393" t="str">
        <f t="shared" si="0"/>
        <v/>
      </c>
      <c r="Q25" s="16"/>
      <c r="R25" s="19" t="s">
        <v>540</v>
      </c>
    </row>
    <row r="26" s="2" customFormat="1" ht="13.2" spans="1:18">
      <c r="A26" s="15" t="str">
        <f t="shared" si="1"/>
        <v/>
      </c>
      <c r="B26" s="16"/>
      <c r="C26" s="16"/>
      <c r="D26" s="16"/>
      <c r="E26" s="131"/>
      <c r="F26" s="131"/>
      <c r="G26" s="393"/>
      <c r="H26" s="393"/>
      <c r="I26" s="393"/>
      <c r="J26" s="393"/>
      <c r="K26" s="563"/>
      <c r="L26" s="393"/>
      <c r="M26" s="393"/>
      <c r="N26" s="393"/>
      <c r="O26" s="393">
        <f t="shared" si="2"/>
        <v>0</v>
      </c>
      <c r="P26" s="393" t="str">
        <f t="shared" si="0"/>
        <v/>
      </c>
      <c r="Q26" s="16"/>
      <c r="R26" s="19" t="s">
        <v>541</v>
      </c>
    </row>
    <row r="27" s="2" customFormat="1" ht="13.2" spans="1:18">
      <c r="A27" s="15" t="str">
        <f t="shared" si="1"/>
        <v/>
      </c>
      <c r="B27" s="16"/>
      <c r="C27" s="16"/>
      <c r="D27" s="16"/>
      <c r="E27" s="131"/>
      <c r="F27" s="131"/>
      <c r="G27" s="393"/>
      <c r="H27" s="393"/>
      <c r="I27" s="393"/>
      <c r="J27" s="393"/>
      <c r="K27" s="563"/>
      <c r="L27" s="393"/>
      <c r="M27" s="393"/>
      <c r="N27" s="393"/>
      <c r="O27" s="393">
        <f t="shared" si="2"/>
        <v>0</v>
      </c>
      <c r="P27" s="393" t="str">
        <f t="shared" si="0"/>
        <v/>
      </c>
      <c r="Q27" s="16"/>
      <c r="R27" s="19" t="s">
        <v>542</v>
      </c>
    </row>
    <row r="28" s="2" customFormat="1" ht="13.2" spans="1:18">
      <c r="A28" s="15" t="str">
        <f t="shared" si="1"/>
        <v/>
      </c>
      <c r="B28" s="16"/>
      <c r="C28" s="16"/>
      <c r="D28" s="16"/>
      <c r="E28" s="131"/>
      <c r="F28" s="131"/>
      <c r="G28" s="393"/>
      <c r="H28" s="393"/>
      <c r="I28" s="393"/>
      <c r="J28" s="393"/>
      <c r="K28" s="563"/>
      <c r="L28" s="393"/>
      <c r="M28" s="393"/>
      <c r="N28" s="393"/>
      <c r="O28" s="393">
        <f t="shared" si="2"/>
        <v>0</v>
      </c>
      <c r="P28" s="393" t="str">
        <f t="shared" si="0"/>
        <v/>
      </c>
      <c r="Q28" s="16"/>
      <c r="R28" s="19" t="s">
        <v>627</v>
      </c>
    </row>
    <row r="29" s="2" customFormat="1" ht="13.2" spans="1:18">
      <c r="A29" s="15" t="str">
        <f t="shared" si="1"/>
        <v/>
      </c>
      <c r="B29" s="16"/>
      <c r="C29" s="16"/>
      <c r="D29" s="16"/>
      <c r="E29" s="131"/>
      <c r="F29" s="131"/>
      <c r="G29" s="393"/>
      <c r="H29" s="393"/>
      <c r="I29" s="393"/>
      <c r="J29" s="393"/>
      <c r="K29" s="563"/>
      <c r="L29" s="393"/>
      <c r="M29" s="393"/>
      <c r="N29" s="393"/>
      <c r="O29" s="393">
        <f t="shared" si="2"/>
        <v>0</v>
      </c>
      <c r="P29" s="393" t="str">
        <f t="shared" si="0"/>
        <v/>
      </c>
      <c r="Q29" s="16"/>
      <c r="R29" s="19" t="s">
        <v>672</v>
      </c>
    </row>
    <row r="30" s="2" customFormat="1" ht="13.2" spans="1:18">
      <c r="A30" s="15" t="str">
        <f t="shared" si="1"/>
        <v/>
      </c>
      <c r="B30" s="16"/>
      <c r="C30" s="16"/>
      <c r="D30" s="16"/>
      <c r="E30" s="131"/>
      <c r="F30" s="131"/>
      <c r="G30" s="393"/>
      <c r="H30" s="393"/>
      <c r="I30" s="393"/>
      <c r="J30" s="393"/>
      <c r="K30" s="563"/>
      <c r="L30" s="393"/>
      <c r="M30" s="393"/>
      <c r="N30" s="393"/>
      <c r="O30" s="393">
        <f t="shared" si="2"/>
        <v>0</v>
      </c>
      <c r="P30" s="393" t="str">
        <f t="shared" si="0"/>
        <v/>
      </c>
      <c r="Q30" s="16"/>
      <c r="R30" s="19" t="s">
        <v>673</v>
      </c>
    </row>
    <row r="31" ht="15.6" spans="1:18">
      <c r="A31" s="15" t="str">
        <f t="shared" si="1"/>
        <v/>
      </c>
      <c r="B31" s="16"/>
      <c r="C31" s="16"/>
      <c r="D31" s="16"/>
      <c r="E31" s="131"/>
      <c r="F31" s="131"/>
      <c r="G31" s="393"/>
      <c r="H31" s="393"/>
      <c r="I31" s="393"/>
      <c r="J31" s="393"/>
      <c r="K31" s="563"/>
      <c r="L31" s="393"/>
      <c r="M31" s="393"/>
      <c r="N31" s="393"/>
      <c r="O31" s="393">
        <f t="shared" si="2"/>
        <v>0</v>
      </c>
      <c r="P31" s="393" t="str">
        <f t="shared" si="0"/>
        <v/>
      </c>
      <c r="Q31" s="16"/>
      <c r="R31" s="19" t="s">
        <v>674</v>
      </c>
    </row>
    <row r="32" ht="15.6" spans="1:18">
      <c r="A32" s="15" t="str">
        <f t="shared" si="1"/>
        <v/>
      </c>
      <c r="B32" s="16"/>
      <c r="C32" s="16"/>
      <c r="D32" s="16"/>
      <c r="E32" s="131"/>
      <c r="F32" s="131"/>
      <c r="G32" s="393"/>
      <c r="H32" s="393"/>
      <c r="I32" s="393"/>
      <c r="J32" s="393"/>
      <c r="K32" s="563"/>
      <c r="L32" s="393"/>
      <c r="M32" s="393"/>
      <c r="N32" s="393"/>
      <c r="O32" s="393">
        <f t="shared" si="2"/>
        <v>0</v>
      </c>
      <c r="P32" s="393" t="str">
        <f t="shared" si="0"/>
        <v/>
      </c>
      <c r="Q32" s="16"/>
      <c r="R32" s="19" t="s">
        <v>675</v>
      </c>
    </row>
    <row r="33" ht="15.6" spans="1:18">
      <c r="A33" s="15" t="str">
        <f t="shared" si="1"/>
        <v/>
      </c>
      <c r="B33" s="16"/>
      <c r="C33" s="16"/>
      <c r="D33" s="16"/>
      <c r="E33" s="131"/>
      <c r="F33" s="131"/>
      <c r="G33" s="393"/>
      <c r="H33" s="393"/>
      <c r="I33" s="393"/>
      <c r="J33" s="393"/>
      <c r="K33" s="563"/>
      <c r="L33" s="393"/>
      <c r="M33" s="393"/>
      <c r="N33" s="393"/>
      <c r="O33" s="393">
        <f t="shared" si="2"/>
        <v>0</v>
      </c>
      <c r="P33" s="393" t="str">
        <f t="shared" si="0"/>
        <v/>
      </c>
      <c r="Q33" s="16"/>
      <c r="R33" s="19" t="s">
        <v>676</v>
      </c>
    </row>
    <row r="34" ht="15.6" spans="1:18">
      <c r="A34" s="15" t="str">
        <f t="shared" si="1"/>
        <v/>
      </c>
      <c r="B34" s="16"/>
      <c r="C34" s="16"/>
      <c r="D34" s="16"/>
      <c r="E34" s="131"/>
      <c r="F34" s="131"/>
      <c r="G34" s="393"/>
      <c r="H34" s="393"/>
      <c r="I34" s="393"/>
      <c r="J34" s="393"/>
      <c r="K34" s="563"/>
      <c r="L34" s="393"/>
      <c r="M34" s="393"/>
      <c r="N34" s="393"/>
      <c r="O34" s="393">
        <f t="shared" si="2"/>
        <v>0</v>
      </c>
      <c r="P34" s="393" t="str">
        <f t="shared" si="0"/>
        <v/>
      </c>
      <c r="Q34" s="16"/>
      <c r="R34" s="19" t="s">
        <v>677</v>
      </c>
    </row>
    <row r="35" ht="15.6" spans="1:18">
      <c r="A35" s="45" t="s">
        <v>678</v>
      </c>
      <c r="B35" s="16"/>
      <c r="C35" s="16"/>
      <c r="D35" s="16"/>
      <c r="E35" s="564"/>
      <c r="F35" s="564">
        <f t="shared" ref="F35" si="3">SUM(F8:F34)</f>
        <v>0</v>
      </c>
      <c r="G35" s="393"/>
      <c r="H35" s="393"/>
      <c r="I35" s="393">
        <f>SUM(I8:I34)</f>
        <v>0</v>
      </c>
      <c r="J35" s="393">
        <f>SUM(J8:J34)</f>
        <v>0</v>
      </c>
      <c r="K35" s="563"/>
      <c r="L35" s="393"/>
      <c r="M35" s="393"/>
      <c r="N35" s="393"/>
      <c r="O35" s="393">
        <f>SUM(O8:O34)</f>
        <v>0</v>
      </c>
      <c r="P35" s="393" t="str">
        <f t="shared" si="0"/>
        <v/>
      </c>
      <c r="Q35" s="16"/>
    </row>
    <row r="36" ht="15.6" spans="1:18">
      <c r="A36" s="45" t="s">
        <v>679</v>
      </c>
      <c r="B36" s="16"/>
      <c r="C36" s="16"/>
      <c r="D36" s="16"/>
      <c r="E36" s="131"/>
      <c r="F36" s="564">
        <f>J35</f>
        <v>0</v>
      </c>
      <c r="G36" s="393"/>
      <c r="H36" s="393"/>
      <c r="I36" s="393">
        <f>J35</f>
        <v>0</v>
      </c>
      <c r="J36" s="393"/>
      <c r="K36" s="563"/>
      <c r="L36" s="393"/>
      <c r="M36" s="393"/>
      <c r="N36" s="393"/>
      <c r="O36" s="393"/>
      <c r="P36" s="393"/>
      <c r="Q36" s="16"/>
    </row>
    <row r="37" customHeight="1" spans="1:18">
      <c r="A37" s="66" t="s">
        <v>680</v>
      </c>
      <c r="B37" s="104"/>
      <c r="C37" s="104"/>
      <c r="D37" s="21"/>
      <c r="E37" s="565"/>
      <c r="F37" s="35">
        <f>F35-F36</f>
        <v>0</v>
      </c>
      <c r="G37" s="393"/>
      <c r="H37" s="393"/>
      <c r="I37" s="393">
        <f>I35-I36</f>
        <v>0</v>
      </c>
      <c r="J37" s="393"/>
      <c r="K37" s="563"/>
      <c r="L37" s="393"/>
      <c r="M37" s="393"/>
      <c r="N37" s="393"/>
      <c r="O37" s="393">
        <f>O35</f>
        <v>0</v>
      </c>
      <c r="P37" s="393" t="str">
        <f t="shared" si="0"/>
        <v/>
      </c>
      <c r="Q37" s="23"/>
    </row>
    <row r="38" customHeight="1" spans="1:18">
      <c r="A38" s="3" t="str">
        <f>基本信息输入表!$K$6&amp;"填表人："&amp;基本信息输入表!$M$30</f>
        <v>产权持有人填表人：袁佳</v>
      </c>
      <c r="G38" s="3"/>
      <c r="H38" s="3"/>
      <c r="I38" s="3"/>
      <c r="J38" s="3"/>
      <c r="K38" s="48"/>
      <c r="L38" s="3"/>
      <c r="O38" s="3" t="str">
        <f>"评估人员："&amp;基本信息输入表!$Q$30</f>
        <v>评估人员：韩策</v>
      </c>
      <c r="R38" s="27"/>
    </row>
    <row r="39" customHeight="1" spans="1:18">
      <c r="A39" s="3" t="str">
        <f>"填表日期："&amp;YEAR(基本信息输入表!$O$30)&amp;"年"&amp;MONTH(基本信息输入表!$O$30)&amp;"月"&amp;DAY(基本信息输入表!$O$30)&amp;"日"</f>
        <v>填表日期：2025年12月15日</v>
      </c>
      <c r="G39" s="3"/>
      <c r="H39" s="3"/>
      <c r="I39" s="3"/>
      <c r="J39" s="3"/>
      <c r="K39" s="48"/>
      <c r="L39" s="3"/>
    </row>
  </sheetData>
  <mergeCells count="17">
    <mergeCell ref="A2:Q2"/>
    <mergeCell ref="A3:Q3"/>
    <mergeCell ref="E6:F6"/>
    <mergeCell ref="G6:I6"/>
    <mergeCell ref="M6:O6"/>
    <mergeCell ref="A35:D35"/>
    <mergeCell ref="A36:D36"/>
    <mergeCell ref="A37:D37"/>
    <mergeCell ref="A6:A7"/>
    <mergeCell ref="B6:B7"/>
    <mergeCell ref="C6:C7"/>
    <mergeCell ref="D6:D7"/>
    <mergeCell ref="J6:J7"/>
    <mergeCell ref="K6:K7"/>
    <mergeCell ref="L6:L7"/>
    <mergeCell ref="P6:P7"/>
    <mergeCell ref="Q6:Q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scale="75" fitToHeight="0" orientation="landscape"/>
  <headerFooter scaleWithDoc="0">
    <oddFooter>&amp;C&amp;"宋体,常规"&amp;10第&amp;"Arial Narrow,常规"&amp;P&amp;"宋体,常规"页，共&amp;"Arial Narrow,常规"&amp;N&amp;"宋体,常规"页</oddFooter>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在库周转材料">
    <pageSetUpPr fitToPage="1"/>
  </sheetPr>
  <dimension ref="A1:R33"/>
  <sheetViews>
    <sheetView showGridLines="0" workbookViewId="0">
      <selection activeCell="G6" sqref="G6:I6"/>
    </sheetView>
  </sheetViews>
  <sheetFormatPr defaultColWidth="9" defaultRowHeight="15.75" customHeight="1"/>
  <cols>
    <col min="1" max="1" width="7.66666666666667" style="3" customWidth="1"/>
    <col min="2" max="2" width="13.1666666666667" style="3" customWidth="1"/>
    <col min="3" max="3" width="8" style="3" customWidth="1"/>
    <col min="4" max="6" width="9.66666666666667" style="3" hidden="1" customWidth="1" outlineLevel="1"/>
    <col min="7" max="7" width="10.6666666666667" style="3" customWidth="1" collapsed="1"/>
    <col min="8" max="8" width="5.5" style="543" customWidth="1"/>
    <col min="9" max="9" width="5.5" style="3" customWidth="1"/>
    <col min="10" max="10" width="15" style="3" customWidth="1"/>
    <col min="11" max="11" width="8" style="48" customWidth="1"/>
    <col min="12" max="12" width="13.1666666666667" style="3" customWidth="1"/>
    <col min="13" max="13" width="8" style="3" customWidth="1"/>
    <col min="14" max="14" width="8.66666666666667" style="3" customWidth="1"/>
    <col min="15" max="15" width="9.66666666666667" style="3" customWidth="1"/>
    <col min="16" max="16" width="7.66666666666667" style="3" customWidth="1"/>
    <col min="17" max="17" width="11.6666666666667" style="3" customWidth="1"/>
    <col min="18" max="16384" width="9" style="3"/>
  </cols>
  <sheetData>
    <row r="1" customHeight="1" spans="1:18">
      <c r="A1" s="4" t="s">
        <v>398</v>
      </c>
    </row>
    <row r="2" s="1" customFormat="1" ht="30" customHeight="1" spans="1:18">
      <c r="A2" s="5" t="s">
        <v>681</v>
      </c>
      <c r="B2" s="5"/>
      <c r="C2" s="5"/>
      <c r="D2" s="5"/>
      <c r="E2" s="5"/>
      <c r="F2" s="5"/>
      <c r="G2" s="5"/>
      <c r="H2" s="5"/>
      <c r="I2" s="5"/>
      <c r="J2" s="5"/>
      <c r="K2" s="5"/>
      <c r="L2" s="5"/>
      <c r="M2" s="5"/>
      <c r="N2" s="5"/>
      <c r="O2" s="5"/>
      <c r="P2" s="5"/>
      <c r="Q2" s="5"/>
    </row>
    <row r="3" customHeight="1" spans="1:18">
      <c r="A3" s="2" t="str">
        <f>"评估基准日："&amp;TEXT(基本信息输入表!M7,"yyyy年mm月dd日")</f>
        <v>评估基准日：2025年11月30日</v>
      </c>
      <c r="B3" s="2"/>
      <c r="C3" s="2"/>
      <c r="D3" s="2"/>
      <c r="E3" s="2"/>
      <c r="F3" s="2"/>
      <c r="G3" s="2"/>
      <c r="H3" s="2"/>
      <c r="I3" s="2"/>
      <c r="J3" s="2"/>
      <c r="K3" s="2"/>
      <c r="L3" s="2"/>
      <c r="M3" s="2"/>
      <c r="N3" s="2"/>
      <c r="O3" s="2"/>
      <c r="P3" s="2"/>
      <c r="Q3" s="2"/>
    </row>
    <row r="4" ht="14.25" customHeight="1" spans="1:18">
      <c r="A4" s="2"/>
      <c r="B4" s="2"/>
      <c r="C4" s="2"/>
      <c r="D4" s="2"/>
      <c r="E4" s="2"/>
      <c r="F4" s="2"/>
      <c r="G4" s="2"/>
      <c r="H4" s="2"/>
      <c r="I4" s="2"/>
      <c r="J4" s="2"/>
      <c r="K4" s="49"/>
      <c r="L4" s="2"/>
      <c r="M4" s="2"/>
      <c r="N4" s="2"/>
      <c r="O4" s="2"/>
      <c r="P4" s="2"/>
      <c r="Q4" s="25" t="s">
        <v>682</v>
      </c>
    </row>
    <row r="5" customHeight="1" spans="1:18">
      <c r="A5" s="3" t="str">
        <f>基本信息输入表!K6&amp;"："&amp;基本信息输入表!M6</f>
        <v>产权持有人：湖北省徽工生物技本研究有限公司</v>
      </c>
      <c r="Q5" s="10" t="str">
        <f>"金额单位："&amp;基本信息输入表!M10&amp;"元"</f>
        <v>金额单位：人民币元</v>
      </c>
    </row>
    <row r="6" s="2" customFormat="1" customHeight="1" spans="1:18">
      <c r="A6" s="38" t="s">
        <v>401</v>
      </c>
      <c r="B6" s="38" t="s">
        <v>655</v>
      </c>
      <c r="C6" s="64" t="s">
        <v>656</v>
      </c>
      <c r="D6" s="64" t="s">
        <v>669</v>
      </c>
      <c r="E6" s="113" t="s">
        <v>683</v>
      </c>
      <c r="F6" s="114"/>
      <c r="G6" s="38" t="s">
        <v>502</v>
      </c>
      <c r="H6" s="38"/>
      <c r="I6" s="38"/>
      <c r="J6" s="279" t="s">
        <v>631</v>
      </c>
      <c r="K6" s="559" t="s">
        <v>670</v>
      </c>
      <c r="L6" s="86" t="s">
        <v>671</v>
      </c>
      <c r="M6" s="38" t="s">
        <v>405</v>
      </c>
      <c r="N6" s="38"/>
      <c r="O6" s="38"/>
      <c r="P6" s="120" t="s">
        <v>407</v>
      </c>
      <c r="Q6" s="38" t="s">
        <v>503</v>
      </c>
    </row>
    <row r="7" s="2" customFormat="1" customHeight="1" spans="1:18">
      <c r="A7" s="133"/>
      <c r="B7" s="134"/>
      <c r="C7" s="337"/>
      <c r="D7" s="337"/>
      <c r="E7" s="119" t="s">
        <v>657</v>
      </c>
      <c r="F7" s="122" t="s">
        <v>658</v>
      </c>
      <c r="G7" s="135" t="s">
        <v>659</v>
      </c>
      <c r="H7" s="139" t="s">
        <v>660</v>
      </c>
      <c r="I7" s="139" t="s">
        <v>661</v>
      </c>
      <c r="J7" s="140"/>
      <c r="K7" s="180"/>
      <c r="L7" s="282"/>
      <c r="M7" s="135" t="s">
        <v>662</v>
      </c>
      <c r="N7" s="139" t="s">
        <v>663</v>
      </c>
      <c r="O7" s="139" t="s">
        <v>661</v>
      </c>
      <c r="P7" s="560"/>
      <c r="Q7" s="134"/>
      <c r="R7" s="14" t="s">
        <v>518</v>
      </c>
    </row>
    <row r="8" s="2" customFormat="1" ht="13.2" spans="1:18">
      <c r="A8" s="15" t="str">
        <f>IF(B8="","",ROW()-7)</f>
        <v/>
      </c>
      <c r="B8" s="16"/>
      <c r="C8" s="16"/>
      <c r="D8" s="16"/>
      <c r="E8" s="18"/>
      <c r="F8" s="18"/>
      <c r="G8" s="18"/>
      <c r="H8" s="18"/>
      <c r="I8" s="18"/>
      <c r="J8" s="18"/>
      <c r="K8" s="561"/>
      <c r="L8" s="18"/>
      <c r="M8" s="18"/>
      <c r="N8" s="18"/>
      <c r="O8" s="18">
        <f>M8*N8</f>
        <v>0</v>
      </c>
      <c r="P8" s="18" t="str">
        <f>IF(I8-J8=0,"",(O8-I8+J8)/(I8-J8)*100)</f>
        <v/>
      </c>
      <c r="Q8" s="16"/>
      <c r="R8" s="19" t="s">
        <v>519</v>
      </c>
    </row>
    <row r="9" ht="15.6" spans="1:18">
      <c r="A9" s="15" t="str">
        <f t="shared" ref="A9:A28" si="0">IF(B9="","",ROW()-7)</f>
        <v/>
      </c>
      <c r="B9" s="16"/>
      <c r="C9" s="16"/>
      <c r="D9" s="16"/>
      <c r="E9" s="18"/>
      <c r="F9" s="18"/>
      <c r="G9" s="18"/>
      <c r="H9" s="18"/>
      <c r="I9" s="18"/>
      <c r="J9" s="18"/>
      <c r="K9" s="561"/>
      <c r="L9" s="18"/>
      <c r="M9" s="18"/>
      <c r="N9" s="18"/>
      <c r="O9" s="18">
        <f t="shared" ref="O9:O28" si="1">M9*N9</f>
        <v>0</v>
      </c>
      <c r="P9" s="18" t="str">
        <f t="shared" ref="P9:P31" si="2">IF(I9-J9=0,"",(O9-I9+J9)/(I9-J9)*100)</f>
        <v/>
      </c>
      <c r="Q9" s="16"/>
      <c r="R9" s="19" t="s">
        <v>520</v>
      </c>
    </row>
    <row r="10" ht="15.6" spans="1:18">
      <c r="A10" s="15" t="str">
        <f t="shared" si="0"/>
        <v/>
      </c>
      <c r="B10" s="16"/>
      <c r="C10" s="16"/>
      <c r="D10" s="16"/>
      <c r="E10" s="18"/>
      <c r="F10" s="18"/>
      <c r="G10" s="18"/>
      <c r="H10" s="18"/>
      <c r="I10" s="18"/>
      <c r="J10" s="18"/>
      <c r="K10" s="561"/>
      <c r="L10" s="18"/>
      <c r="M10" s="18"/>
      <c r="N10" s="18"/>
      <c r="O10" s="18">
        <f t="shared" si="1"/>
        <v>0</v>
      </c>
      <c r="P10" s="18" t="str">
        <f t="shared" si="2"/>
        <v/>
      </c>
      <c r="Q10" s="16"/>
      <c r="R10" s="19" t="s">
        <v>521</v>
      </c>
    </row>
    <row r="11" ht="15.6" spans="1:18">
      <c r="A11" s="15" t="str">
        <f t="shared" si="0"/>
        <v/>
      </c>
      <c r="B11" s="16"/>
      <c r="C11" s="16"/>
      <c r="D11" s="16"/>
      <c r="E11" s="18"/>
      <c r="F11" s="18"/>
      <c r="G11" s="18"/>
      <c r="H11" s="18"/>
      <c r="I11" s="18"/>
      <c r="J11" s="18"/>
      <c r="K11" s="561"/>
      <c r="L11" s="18"/>
      <c r="M11" s="18"/>
      <c r="N11" s="18"/>
      <c r="O11" s="18">
        <f t="shared" si="1"/>
        <v>0</v>
      </c>
      <c r="P11" s="18" t="str">
        <f t="shared" si="2"/>
        <v/>
      </c>
      <c r="Q11" s="16"/>
      <c r="R11" s="19" t="s">
        <v>522</v>
      </c>
    </row>
    <row r="12" ht="15.6" spans="1:18">
      <c r="A12" s="15" t="str">
        <f t="shared" si="0"/>
        <v/>
      </c>
      <c r="B12" s="16"/>
      <c r="C12" s="16"/>
      <c r="D12" s="16"/>
      <c r="E12" s="18"/>
      <c r="F12" s="18"/>
      <c r="G12" s="18"/>
      <c r="H12" s="18"/>
      <c r="I12" s="18"/>
      <c r="J12" s="18"/>
      <c r="K12" s="561"/>
      <c r="L12" s="18"/>
      <c r="M12" s="18"/>
      <c r="N12" s="18"/>
      <c r="O12" s="18">
        <f t="shared" si="1"/>
        <v>0</v>
      </c>
      <c r="P12" s="18" t="str">
        <f t="shared" si="2"/>
        <v/>
      </c>
      <c r="Q12" s="16"/>
      <c r="R12" s="19" t="s">
        <v>523</v>
      </c>
    </row>
    <row r="13" ht="15.6" spans="1:18">
      <c r="A13" s="15" t="str">
        <f t="shared" si="0"/>
        <v/>
      </c>
      <c r="B13" s="16"/>
      <c r="C13" s="16"/>
      <c r="D13" s="16"/>
      <c r="E13" s="18"/>
      <c r="F13" s="18"/>
      <c r="G13" s="18"/>
      <c r="H13" s="18"/>
      <c r="I13" s="18"/>
      <c r="J13" s="18"/>
      <c r="K13" s="561"/>
      <c r="L13" s="18"/>
      <c r="M13" s="18"/>
      <c r="N13" s="18"/>
      <c r="O13" s="18">
        <f t="shared" si="1"/>
        <v>0</v>
      </c>
      <c r="P13" s="18" t="str">
        <f t="shared" si="2"/>
        <v/>
      </c>
      <c r="Q13" s="16"/>
      <c r="R13" s="19" t="s">
        <v>524</v>
      </c>
    </row>
    <row r="14" ht="15.6" spans="1:18">
      <c r="A14" s="15" t="str">
        <f t="shared" si="0"/>
        <v/>
      </c>
      <c r="B14" s="16"/>
      <c r="C14" s="16"/>
      <c r="D14" s="16"/>
      <c r="E14" s="18"/>
      <c r="F14" s="18"/>
      <c r="G14" s="18"/>
      <c r="H14" s="18"/>
      <c r="I14" s="18"/>
      <c r="J14" s="18"/>
      <c r="K14" s="561"/>
      <c r="L14" s="18"/>
      <c r="M14" s="18"/>
      <c r="N14" s="18"/>
      <c r="O14" s="18">
        <f t="shared" si="1"/>
        <v>0</v>
      </c>
      <c r="P14" s="18" t="str">
        <f t="shared" si="2"/>
        <v/>
      </c>
      <c r="Q14" s="16"/>
      <c r="R14" s="19" t="s">
        <v>525</v>
      </c>
    </row>
    <row r="15" ht="15.6" spans="1:18">
      <c r="A15" s="15" t="str">
        <f t="shared" si="0"/>
        <v/>
      </c>
      <c r="B15" s="16"/>
      <c r="C15" s="16"/>
      <c r="D15" s="16"/>
      <c r="E15" s="18"/>
      <c r="F15" s="18"/>
      <c r="G15" s="18"/>
      <c r="H15" s="18"/>
      <c r="I15" s="18"/>
      <c r="J15" s="18"/>
      <c r="K15" s="561"/>
      <c r="L15" s="18"/>
      <c r="M15" s="18"/>
      <c r="N15" s="18"/>
      <c r="O15" s="18">
        <f t="shared" si="1"/>
        <v>0</v>
      </c>
      <c r="P15" s="18" t="str">
        <f t="shared" si="2"/>
        <v/>
      </c>
      <c r="Q15" s="16"/>
      <c r="R15" s="19" t="s">
        <v>526</v>
      </c>
    </row>
    <row r="16" ht="15.6" spans="1:18">
      <c r="A16" s="15" t="str">
        <f t="shared" si="0"/>
        <v/>
      </c>
      <c r="B16" s="16"/>
      <c r="C16" s="16"/>
      <c r="D16" s="16"/>
      <c r="E16" s="18"/>
      <c r="F16" s="18"/>
      <c r="G16" s="18"/>
      <c r="H16" s="18"/>
      <c r="I16" s="18"/>
      <c r="J16" s="18"/>
      <c r="K16" s="561"/>
      <c r="L16" s="18"/>
      <c r="M16" s="18"/>
      <c r="N16" s="18"/>
      <c r="O16" s="18">
        <f t="shared" si="1"/>
        <v>0</v>
      </c>
      <c r="P16" s="18" t="str">
        <f t="shared" si="2"/>
        <v/>
      </c>
      <c r="Q16" s="16"/>
      <c r="R16" s="19" t="s">
        <v>527</v>
      </c>
    </row>
    <row r="17" ht="15.6" spans="1:18">
      <c r="A17" s="15" t="str">
        <f t="shared" si="0"/>
        <v/>
      </c>
      <c r="B17" s="16"/>
      <c r="C17" s="16"/>
      <c r="D17" s="16"/>
      <c r="E17" s="18"/>
      <c r="F17" s="18"/>
      <c r="G17" s="18"/>
      <c r="H17" s="18"/>
      <c r="I17" s="18"/>
      <c r="J17" s="18"/>
      <c r="K17" s="561"/>
      <c r="L17" s="18"/>
      <c r="M17" s="18"/>
      <c r="N17" s="18"/>
      <c r="O17" s="18">
        <f t="shared" si="1"/>
        <v>0</v>
      </c>
      <c r="P17" s="18" t="str">
        <f t="shared" si="2"/>
        <v/>
      </c>
      <c r="Q17" s="16"/>
      <c r="R17" s="19" t="s">
        <v>528</v>
      </c>
    </row>
    <row r="18" ht="15.6" spans="1:18">
      <c r="A18" s="15" t="str">
        <f t="shared" si="0"/>
        <v/>
      </c>
      <c r="B18" s="16"/>
      <c r="C18" s="16"/>
      <c r="D18" s="16"/>
      <c r="E18" s="18"/>
      <c r="F18" s="18"/>
      <c r="G18" s="18"/>
      <c r="H18" s="18"/>
      <c r="I18" s="18"/>
      <c r="J18" s="18"/>
      <c r="K18" s="561"/>
      <c r="L18" s="18"/>
      <c r="M18" s="18"/>
      <c r="N18" s="18"/>
      <c r="O18" s="18">
        <f t="shared" si="1"/>
        <v>0</v>
      </c>
      <c r="P18" s="18" t="str">
        <f t="shared" si="2"/>
        <v/>
      </c>
      <c r="Q18" s="16"/>
      <c r="R18" s="19" t="s">
        <v>529</v>
      </c>
    </row>
    <row r="19" ht="15.6" spans="1:18">
      <c r="A19" s="15" t="str">
        <f t="shared" si="0"/>
        <v/>
      </c>
      <c r="B19" s="16"/>
      <c r="C19" s="16"/>
      <c r="D19" s="16"/>
      <c r="E19" s="18"/>
      <c r="F19" s="18"/>
      <c r="G19" s="18"/>
      <c r="H19" s="18"/>
      <c r="I19" s="18"/>
      <c r="J19" s="18"/>
      <c r="K19" s="561"/>
      <c r="L19" s="18"/>
      <c r="M19" s="18"/>
      <c r="N19" s="18"/>
      <c r="O19" s="18">
        <f t="shared" si="1"/>
        <v>0</v>
      </c>
      <c r="P19" s="18" t="str">
        <f t="shared" si="2"/>
        <v/>
      </c>
      <c r="Q19" s="16"/>
      <c r="R19" s="19" t="s">
        <v>530</v>
      </c>
    </row>
    <row r="20" ht="15.6" spans="1:18">
      <c r="A20" s="15" t="str">
        <f t="shared" si="0"/>
        <v/>
      </c>
      <c r="B20" s="16"/>
      <c r="C20" s="16"/>
      <c r="D20" s="16"/>
      <c r="E20" s="18"/>
      <c r="F20" s="18"/>
      <c r="G20" s="18"/>
      <c r="H20" s="18"/>
      <c r="I20" s="18"/>
      <c r="J20" s="18"/>
      <c r="K20" s="561"/>
      <c r="L20" s="18"/>
      <c r="M20" s="18"/>
      <c r="N20" s="18"/>
      <c r="O20" s="18">
        <f t="shared" si="1"/>
        <v>0</v>
      </c>
      <c r="P20" s="18" t="str">
        <f t="shared" si="2"/>
        <v/>
      </c>
      <c r="Q20" s="16"/>
      <c r="R20" s="19" t="s">
        <v>531</v>
      </c>
    </row>
    <row r="21" ht="15.6" spans="1:18">
      <c r="A21" s="15" t="str">
        <f t="shared" si="0"/>
        <v/>
      </c>
      <c r="B21" s="16"/>
      <c r="C21" s="16"/>
      <c r="D21" s="16"/>
      <c r="E21" s="18"/>
      <c r="F21" s="18"/>
      <c r="G21" s="18"/>
      <c r="H21" s="18"/>
      <c r="I21" s="18"/>
      <c r="J21" s="18"/>
      <c r="K21" s="561"/>
      <c r="L21" s="18"/>
      <c r="M21" s="18"/>
      <c r="N21" s="18"/>
      <c r="O21" s="18">
        <f t="shared" si="1"/>
        <v>0</v>
      </c>
      <c r="P21" s="18" t="str">
        <f t="shared" si="2"/>
        <v/>
      </c>
      <c r="Q21" s="16"/>
      <c r="R21" s="19" t="s">
        <v>532</v>
      </c>
    </row>
    <row r="22" ht="15.6" spans="1:18">
      <c r="A22" s="15" t="str">
        <f t="shared" si="0"/>
        <v/>
      </c>
      <c r="B22" s="16"/>
      <c r="C22" s="16"/>
      <c r="D22" s="16"/>
      <c r="E22" s="18"/>
      <c r="F22" s="18"/>
      <c r="G22" s="18"/>
      <c r="H22" s="18"/>
      <c r="I22" s="18"/>
      <c r="J22" s="18"/>
      <c r="K22" s="561"/>
      <c r="L22" s="18"/>
      <c r="M22" s="18"/>
      <c r="N22" s="18"/>
      <c r="O22" s="18">
        <f t="shared" si="1"/>
        <v>0</v>
      </c>
      <c r="P22" s="18" t="str">
        <f t="shared" si="2"/>
        <v/>
      </c>
      <c r="Q22" s="16"/>
      <c r="R22" s="19" t="s">
        <v>533</v>
      </c>
    </row>
    <row r="23" ht="15.6" spans="1:18">
      <c r="A23" s="15" t="str">
        <f t="shared" si="0"/>
        <v/>
      </c>
      <c r="B23" s="16"/>
      <c r="C23" s="16"/>
      <c r="D23" s="16"/>
      <c r="E23" s="18"/>
      <c r="F23" s="18"/>
      <c r="G23" s="18"/>
      <c r="H23" s="18"/>
      <c r="I23" s="18"/>
      <c r="J23" s="18"/>
      <c r="K23" s="561"/>
      <c r="L23" s="18"/>
      <c r="M23" s="18"/>
      <c r="N23" s="18"/>
      <c r="O23" s="18">
        <f t="shared" si="1"/>
        <v>0</v>
      </c>
      <c r="P23" s="18" t="str">
        <f t="shared" si="2"/>
        <v/>
      </c>
      <c r="Q23" s="16"/>
      <c r="R23" s="19" t="s">
        <v>538</v>
      </c>
    </row>
    <row r="24" ht="15.6" spans="1:18">
      <c r="A24" s="15" t="str">
        <f t="shared" si="0"/>
        <v/>
      </c>
      <c r="B24" s="16"/>
      <c r="C24" s="16"/>
      <c r="D24" s="16"/>
      <c r="E24" s="18"/>
      <c r="F24" s="18"/>
      <c r="G24" s="18"/>
      <c r="H24" s="18"/>
      <c r="I24" s="18"/>
      <c r="J24" s="18"/>
      <c r="K24" s="561"/>
      <c r="L24" s="18"/>
      <c r="M24" s="18"/>
      <c r="N24" s="18"/>
      <c r="O24" s="18">
        <f t="shared" si="1"/>
        <v>0</v>
      </c>
      <c r="P24" s="18" t="str">
        <f t="shared" si="2"/>
        <v/>
      </c>
      <c r="Q24" s="16"/>
      <c r="R24" s="19" t="s">
        <v>539</v>
      </c>
    </row>
    <row r="25" ht="15.6" spans="1:18">
      <c r="A25" s="15" t="str">
        <f t="shared" si="0"/>
        <v/>
      </c>
      <c r="B25" s="16"/>
      <c r="C25" s="16"/>
      <c r="D25" s="16"/>
      <c r="E25" s="18"/>
      <c r="F25" s="18"/>
      <c r="G25" s="18"/>
      <c r="H25" s="18"/>
      <c r="I25" s="18"/>
      <c r="J25" s="18"/>
      <c r="K25" s="561"/>
      <c r="L25" s="18"/>
      <c r="M25" s="18"/>
      <c r="N25" s="18"/>
      <c r="O25" s="18">
        <f t="shared" si="1"/>
        <v>0</v>
      </c>
      <c r="P25" s="18" t="str">
        <f t="shared" si="2"/>
        <v/>
      </c>
      <c r="Q25" s="16"/>
      <c r="R25" s="19" t="s">
        <v>540</v>
      </c>
    </row>
    <row r="26" ht="15.6" spans="1:18">
      <c r="A26" s="15" t="str">
        <f t="shared" si="0"/>
        <v/>
      </c>
      <c r="B26" s="16"/>
      <c r="C26" s="16"/>
      <c r="D26" s="16"/>
      <c r="E26" s="18"/>
      <c r="F26" s="18"/>
      <c r="G26" s="18"/>
      <c r="H26" s="18"/>
      <c r="I26" s="18"/>
      <c r="J26" s="18"/>
      <c r="K26" s="561"/>
      <c r="L26" s="18"/>
      <c r="M26" s="18"/>
      <c r="N26" s="18"/>
      <c r="O26" s="18">
        <f t="shared" si="1"/>
        <v>0</v>
      </c>
      <c r="P26" s="18" t="str">
        <f t="shared" si="2"/>
        <v/>
      </c>
      <c r="Q26" s="16"/>
      <c r="R26" s="19" t="s">
        <v>541</v>
      </c>
    </row>
    <row r="27" ht="15.6" spans="1:18">
      <c r="A27" s="15" t="str">
        <f t="shared" si="0"/>
        <v/>
      </c>
      <c r="B27" s="16"/>
      <c r="C27" s="16"/>
      <c r="D27" s="16"/>
      <c r="E27" s="18"/>
      <c r="F27" s="18"/>
      <c r="G27" s="18"/>
      <c r="H27" s="18"/>
      <c r="I27" s="18"/>
      <c r="J27" s="18"/>
      <c r="K27" s="561"/>
      <c r="L27" s="18"/>
      <c r="M27" s="18"/>
      <c r="N27" s="18"/>
      <c r="O27" s="18">
        <f t="shared" si="1"/>
        <v>0</v>
      </c>
      <c r="P27" s="18" t="str">
        <f t="shared" si="2"/>
        <v/>
      </c>
      <c r="Q27" s="16"/>
      <c r="R27" s="19" t="s">
        <v>542</v>
      </c>
    </row>
    <row r="28" ht="15.6" spans="1:18">
      <c r="A28" s="15" t="str">
        <f t="shared" si="0"/>
        <v/>
      </c>
      <c r="B28" s="16"/>
      <c r="C28" s="16"/>
      <c r="D28" s="16"/>
      <c r="E28" s="18"/>
      <c r="F28" s="18"/>
      <c r="G28" s="18"/>
      <c r="H28" s="18"/>
      <c r="I28" s="18"/>
      <c r="J28" s="18"/>
      <c r="K28" s="561"/>
      <c r="L28" s="18"/>
      <c r="M28" s="18"/>
      <c r="N28" s="18"/>
      <c r="O28" s="18">
        <f t="shared" si="1"/>
        <v>0</v>
      </c>
      <c r="P28" s="18" t="str">
        <f t="shared" si="2"/>
        <v/>
      </c>
      <c r="Q28" s="16"/>
      <c r="R28" s="19" t="s">
        <v>627</v>
      </c>
    </row>
    <row r="29" ht="15.6" spans="1:18">
      <c r="A29" s="45" t="s">
        <v>684</v>
      </c>
      <c r="B29" s="16"/>
      <c r="C29" s="16"/>
      <c r="D29" s="16"/>
      <c r="E29" s="18"/>
      <c r="F29" s="18">
        <f t="shared" ref="F29" si="3">SUM(F8:F28)</f>
        <v>0</v>
      </c>
      <c r="G29" s="18"/>
      <c r="H29" s="18"/>
      <c r="I29" s="18">
        <f>SUM(I8:I28)</f>
        <v>0</v>
      </c>
      <c r="J29" s="18">
        <f>SUM(J8:J28)</f>
        <v>0</v>
      </c>
      <c r="K29" s="561"/>
      <c r="L29" s="18"/>
      <c r="M29" s="18"/>
      <c r="N29" s="18"/>
      <c r="O29" s="18">
        <f>SUM(O8:O28)</f>
        <v>0</v>
      </c>
      <c r="P29" s="18" t="str">
        <f t="shared" si="2"/>
        <v/>
      </c>
      <c r="Q29" s="16"/>
      <c r="R29" s="2"/>
    </row>
    <row r="30" ht="15.6" spans="1:18">
      <c r="A30" s="45" t="s">
        <v>685</v>
      </c>
      <c r="B30" s="16"/>
      <c r="C30" s="16"/>
      <c r="D30" s="16"/>
      <c r="E30" s="18"/>
      <c r="F30" s="18">
        <f>J29</f>
        <v>0</v>
      </c>
      <c r="G30" s="18"/>
      <c r="H30" s="18"/>
      <c r="I30" s="18">
        <f>J29</f>
        <v>0</v>
      </c>
      <c r="J30" s="18"/>
      <c r="K30" s="561"/>
      <c r="L30" s="18"/>
      <c r="M30" s="18"/>
      <c r="N30" s="18"/>
      <c r="O30" s="18"/>
      <c r="P30" s="18"/>
      <c r="Q30" s="16"/>
      <c r="R30" s="2"/>
    </row>
    <row r="31" customHeight="1" spans="1:18">
      <c r="A31" s="66" t="s">
        <v>686</v>
      </c>
      <c r="B31" s="104"/>
      <c r="C31" s="104"/>
      <c r="D31" s="21"/>
      <c r="E31" s="18"/>
      <c r="F31" s="18">
        <f>F29-F30</f>
        <v>0</v>
      </c>
      <c r="G31" s="18"/>
      <c r="H31" s="18"/>
      <c r="I31" s="18">
        <f>I29-I30</f>
        <v>0</v>
      </c>
      <c r="J31" s="18"/>
      <c r="K31" s="561"/>
      <c r="L31" s="18"/>
      <c r="M31" s="18"/>
      <c r="N31" s="18"/>
      <c r="O31" s="18">
        <f>O29-O30</f>
        <v>0</v>
      </c>
      <c r="P31" s="18" t="str">
        <f t="shared" si="2"/>
        <v/>
      </c>
      <c r="Q31" s="23"/>
      <c r="R31" s="2"/>
    </row>
    <row r="32" customHeight="1" spans="1:18">
      <c r="A32" s="3" t="str">
        <f>基本信息输入表!$K$6&amp;"填表人："&amp;基本信息输入表!$M$31</f>
        <v>产权持有人填表人：袁佳</v>
      </c>
      <c r="H32" s="3"/>
      <c r="O32" s="3" t="str">
        <f>"评估人员："&amp;基本信息输入表!$Q$31</f>
        <v>评估人员：韩策</v>
      </c>
      <c r="R32" s="2"/>
    </row>
    <row r="33" customHeight="1" spans="1:18">
      <c r="A33" s="3" t="str">
        <f>"填表日期："&amp;YEAR(基本信息输入表!$O$31)&amp;"年"&amp;MONTH(基本信息输入表!$O$31)&amp;"月"&amp;DAY(基本信息输入表!$O$31)&amp;"日"</f>
        <v>填表日期：2025年12月15日</v>
      </c>
      <c r="H33" s="3"/>
      <c r="R33" s="2"/>
    </row>
  </sheetData>
  <mergeCells count="17">
    <mergeCell ref="A2:Q2"/>
    <mergeCell ref="A3:Q3"/>
    <mergeCell ref="E6:F6"/>
    <mergeCell ref="G6:I6"/>
    <mergeCell ref="M6:O6"/>
    <mergeCell ref="A29:D29"/>
    <mergeCell ref="A30:D30"/>
    <mergeCell ref="A31:D31"/>
    <mergeCell ref="A6:A7"/>
    <mergeCell ref="B6:B7"/>
    <mergeCell ref="C6:C7"/>
    <mergeCell ref="D6:D7"/>
    <mergeCell ref="J6:J7"/>
    <mergeCell ref="K6:K7"/>
    <mergeCell ref="L6:L7"/>
    <mergeCell ref="P6:P7"/>
    <mergeCell ref="Q6:Q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scale="72" fitToHeight="0" orientation="landscape"/>
  <headerFooter scaleWithDoc="0">
    <oddFooter>&amp;C&amp;"宋体,常规"&amp;10第&amp;"Arial Narrow,常规"&amp;P&amp;"宋体,常规"页，共&amp;"Arial Narrow,常规"&amp;N&amp;"宋体,常规"页</oddFooter>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委托加工物资">
    <pageSetUpPr fitToPage="1"/>
  </sheetPr>
  <dimension ref="A1:P29"/>
  <sheetViews>
    <sheetView showGridLines="0" topLeftCell="A4" workbookViewId="0">
      <selection activeCell="G6" sqref="G6:I6"/>
    </sheetView>
  </sheetViews>
  <sheetFormatPr defaultColWidth="9" defaultRowHeight="15.75" customHeight="1"/>
  <cols>
    <col min="1" max="1" width="5.66666666666667" style="3" customWidth="1"/>
    <col min="2" max="2" width="13.1666666666667" style="3" customWidth="1"/>
    <col min="3" max="3" width="11.1666666666667" style="3" customWidth="1"/>
    <col min="4" max="4" width="8" style="3" customWidth="1"/>
    <col min="5" max="6" width="8" style="3" hidden="1" customWidth="1" outlineLevel="1"/>
    <col min="7" max="7" width="4.66666666666667" style="3" customWidth="1" collapsed="1"/>
    <col min="8" max="9" width="5.5" style="3" customWidth="1"/>
    <col min="10" max="10" width="15" style="3" customWidth="1"/>
    <col min="11" max="11" width="8" style="3" customWidth="1"/>
    <col min="12" max="12" width="8.66666666666667" style="3" customWidth="1"/>
    <col min="13" max="13" width="9.66666666666667" style="3" customWidth="1"/>
    <col min="14" max="15" width="8.16666666666667" style="3" customWidth="1"/>
    <col min="16" max="16" width="9" style="2"/>
    <col min="17" max="16384" width="9" style="3"/>
  </cols>
  <sheetData>
    <row r="1" customHeight="1" spans="1:16">
      <c r="A1" s="4" t="s">
        <v>398</v>
      </c>
    </row>
    <row r="2" s="1" customFormat="1" ht="30" customHeight="1" spans="1:16">
      <c r="A2" s="5" t="s">
        <v>687</v>
      </c>
      <c r="B2" s="6"/>
      <c r="C2" s="6"/>
      <c r="D2" s="6"/>
      <c r="E2" s="6"/>
      <c r="F2" s="6"/>
      <c r="G2" s="6"/>
      <c r="H2" s="6"/>
      <c r="I2" s="6"/>
      <c r="J2" s="6"/>
      <c r="K2" s="6"/>
      <c r="L2" s="6"/>
      <c r="M2" s="6"/>
      <c r="N2" s="6"/>
      <c r="O2" s="6"/>
      <c r="P2" s="6"/>
    </row>
    <row r="3" customHeight="1" spans="1:16">
      <c r="A3" s="2" t="str">
        <f>"评估基准日："&amp;TEXT(基本信息输入表!M7,"yyyy年mm月dd日")</f>
        <v>评估基准日：2025年11月30日</v>
      </c>
      <c r="B3" s="2"/>
      <c r="C3" s="2"/>
      <c r="D3" s="2"/>
      <c r="E3" s="2"/>
      <c r="F3" s="2"/>
      <c r="G3" s="2"/>
      <c r="H3" s="2"/>
      <c r="I3" s="2"/>
      <c r="J3" s="2"/>
      <c r="K3" s="2"/>
      <c r="L3" s="2"/>
      <c r="M3" s="2"/>
      <c r="N3" s="2"/>
      <c r="O3" s="2"/>
    </row>
    <row r="4" ht="14.25" customHeight="1" spans="1:16">
      <c r="A4" s="2"/>
      <c r="B4" s="2"/>
      <c r="C4" s="2"/>
      <c r="D4" s="2"/>
      <c r="E4" s="2"/>
      <c r="F4" s="2"/>
      <c r="G4" s="2"/>
      <c r="H4" s="2"/>
      <c r="I4" s="2"/>
      <c r="J4" s="2"/>
      <c r="K4" s="2"/>
      <c r="L4" s="2"/>
      <c r="M4" s="2"/>
      <c r="N4" s="25" t="s">
        <v>688</v>
      </c>
      <c r="O4" s="25"/>
    </row>
    <row r="5" customHeight="1" spans="1:16">
      <c r="A5" s="3" t="str">
        <f>基本信息输入表!K6&amp;"："&amp;基本信息输入表!M6</f>
        <v>产权持有人：湖北省徽工生物技本研究有限公司</v>
      </c>
      <c r="O5" s="10" t="str">
        <f>"金额单位："&amp;基本信息输入表!M10&amp;"元"</f>
        <v>金额单位：人民币元</v>
      </c>
    </row>
    <row r="6" s="2" customFormat="1" customHeight="1" spans="1:16">
      <c r="A6" s="38" t="s">
        <v>401</v>
      </c>
      <c r="B6" s="38" t="s">
        <v>655</v>
      </c>
      <c r="C6" s="38" t="s">
        <v>689</v>
      </c>
      <c r="D6" s="112" t="s">
        <v>656</v>
      </c>
      <c r="E6" s="113" t="s">
        <v>403</v>
      </c>
      <c r="F6" s="114"/>
      <c r="G6" s="38" t="s">
        <v>502</v>
      </c>
      <c r="H6" s="38"/>
      <c r="I6" s="38"/>
      <c r="J6" s="279" t="s">
        <v>631</v>
      </c>
      <c r="K6" s="38" t="s">
        <v>405</v>
      </c>
      <c r="L6" s="38"/>
      <c r="M6" s="38"/>
      <c r="N6" s="38" t="s">
        <v>407</v>
      </c>
      <c r="O6" s="38" t="s">
        <v>503</v>
      </c>
    </row>
    <row r="7" s="2" customFormat="1" customHeight="1" spans="1:16">
      <c r="A7" s="133"/>
      <c r="B7" s="134"/>
      <c r="C7" s="134"/>
      <c r="D7" s="557"/>
      <c r="E7" s="558" t="s">
        <v>690</v>
      </c>
      <c r="F7" s="558" t="s">
        <v>658</v>
      </c>
      <c r="G7" s="135" t="s">
        <v>659</v>
      </c>
      <c r="H7" s="139" t="s">
        <v>660</v>
      </c>
      <c r="I7" s="139" t="s">
        <v>661</v>
      </c>
      <c r="J7" s="140"/>
      <c r="K7" s="135" t="s">
        <v>662</v>
      </c>
      <c r="L7" s="139" t="s">
        <v>663</v>
      </c>
      <c r="M7" s="139" t="s">
        <v>661</v>
      </c>
      <c r="N7" s="141"/>
      <c r="O7" s="134"/>
      <c r="P7" s="14" t="s">
        <v>518</v>
      </c>
    </row>
    <row r="8" ht="15.6" spans="1:16">
      <c r="A8" s="15" t="str">
        <f>IF(B8="","",ROW()-7)</f>
        <v/>
      </c>
      <c r="B8" s="16"/>
      <c r="C8" s="16"/>
      <c r="D8" s="16"/>
      <c r="E8" s="18"/>
      <c r="F8" s="18"/>
      <c r="G8" s="18"/>
      <c r="H8" s="18"/>
      <c r="I8" s="18"/>
      <c r="J8" s="18"/>
      <c r="K8" s="18"/>
      <c r="L8" s="18"/>
      <c r="M8" s="18">
        <f>K8*L8</f>
        <v>0</v>
      </c>
      <c r="N8" s="18" t="str">
        <f>IF(I8-J8=0,"",(M8-I8+J8)/(I8-J8)*100)</f>
        <v/>
      </c>
      <c r="O8" s="16"/>
      <c r="P8" s="19" t="s">
        <v>519</v>
      </c>
    </row>
    <row r="9" ht="15.6" spans="1:16">
      <c r="A9" s="15" t="str">
        <f t="shared" ref="A9:A24" si="0">IF(B9="","",ROW()-7)</f>
        <v/>
      </c>
      <c r="B9" s="16"/>
      <c r="C9" s="16"/>
      <c r="D9" s="16"/>
      <c r="E9" s="18"/>
      <c r="F9" s="18"/>
      <c r="G9" s="18"/>
      <c r="H9" s="18"/>
      <c r="I9" s="18"/>
      <c r="J9" s="18"/>
      <c r="K9" s="18"/>
      <c r="L9" s="18"/>
      <c r="M9" s="18">
        <f t="shared" ref="M9:M24" si="1">K9*L9</f>
        <v>0</v>
      </c>
      <c r="N9" s="18" t="str">
        <f>IF(I9-J9=0,"",(M9-I9+J9)/(I9-J9)*100)</f>
        <v/>
      </c>
      <c r="O9" s="16"/>
      <c r="P9" s="19" t="s">
        <v>520</v>
      </c>
    </row>
    <row r="10" ht="15.6" spans="1:16">
      <c r="A10" s="15" t="str">
        <f t="shared" si="0"/>
        <v/>
      </c>
      <c r="B10" s="16"/>
      <c r="C10" s="16"/>
      <c r="D10" s="16"/>
      <c r="E10" s="18"/>
      <c r="F10" s="18"/>
      <c r="G10" s="18"/>
      <c r="H10" s="18"/>
      <c r="I10" s="18"/>
      <c r="J10" s="18"/>
      <c r="K10" s="18"/>
      <c r="L10" s="18"/>
      <c r="M10" s="18">
        <f t="shared" si="1"/>
        <v>0</v>
      </c>
      <c r="N10" s="18" t="str">
        <f t="shared" ref="N10:N27" si="2">IF(I10-J10=0,"",(M10-I10+J10)/(I10-J10)*100)</f>
        <v/>
      </c>
      <c r="O10" s="16"/>
      <c r="P10" s="19" t="s">
        <v>521</v>
      </c>
    </row>
    <row r="11" ht="15.6" spans="1:16">
      <c r="A11" s="15" t="str">
        <f t="shared" si="0"/>
        <v/>
      </c>
      <c r="B11" s="16"/>
      <c r="C11" s="16"/>
      <c r="D11" s="16"/>
      <c r="E11" s="18"/>
      <c r="F11" s="18"/>
      <c r="G11" s="18"/>
      <c r="H11" s="18"/>
      <c r="I11" s="18"/>
      <c r="J11" s="18"/>
      <c r="K11" s="18"/>
      <c r="L11" s="18"/>
      <c r="M11" s="18">
        <f t="shared" si="1"/>
        <v>0</v>
      </c>
      <c r="N11" s="18" t="str">
        <f t="shared" si="2"/>
        <v/>
      </c>
      <c r="O11" s="16"/>
      <c r="P11" s="19" t="s">
        <v>522</v>
      </c>
    </row>
    <row r="12" ht="15.6" spans="1:16">
      <c r="A12" s="15" t="str">
        <f t="shared" si="0"/>
        <v/>
      </c>
      <c r="B12" s="16"/>
      <c r="C12" s="16"/>
      <c r="D12" s="16"/>
      <c r="E12" s="18"/>
      <c r="F12" s="18"/>
      <c r="G12" s="18"/>
      <c r="H12" s="18"/>
      <c r="I12" s="18"/>
      <c r="J12" s="18"/>
      <c r="K12" s="18"/>
      <c r="L12" s="18"/>
      <c r="M12" s="18">
        <f t="shared" si="1"/>
        <v>0</v>
      </c>
      <c r="N12" s="18" t="str">
        <f t="shared" si="2"/>
        <v/>
      </c>
      <c r="O12" s="16"/>
      <c r="P12" s="19" t="s">
        <v>523</v>
      </c>
    </row>
    <row r="13" ht="15.6" spans="1:16">
      <c r="A13" s="15" t="str">
        <f t="shared" si="0"/>
        <v/>
      </c>
      <c r="B13" s="16"/>
      <c r="C13" s="16"/>
      <c r="D13" s="16"/>
      <c r="E13" s="18"/>
      <c r="F13" s="18"/>
      <c r="G13" s="18"/>
      <c r="H13" s="18"/>
      <c r="I13" s="18"/>
      <c r="J13" s="18"/>
      <c r="K13" s="18"/>
      <c r="L13" s="18"/>
      <c r="M13" s="18">
        <f t="shared" si="1"/>
        <v>0</v>
      </c>
      <c r="N13" s="18" t="str">
        <f t="shared" si="2"/>
        <v/>
      </c>
      <c r="O13" s="16"/>
      <c r="P13" s="19" t="s">
        <v>524</v>
      </c>
    </row>
    <row r="14" ht="15.6" spans="1:16">
      <c r="A14" s="15" t="str">
        <f t="shared" si="0"/>
        <v/>
      </c>
      <c r="B14" s="16"/>
      <c r="C14" s="16"/>
      <c r="D14" s="16"/>
      <c r="E14" s="18"/>
      <c r="F14" s="18"/>
      <c r="G14" s="18"/>
      <c r="H14" s="18"/>
      <c r="I14" s="18"/>
      <c r="J14" s="18"/>
      <c r="K14" s="18"/>
      <c r="L14" s="18"/>
      <c r="M14" s="18">
        <f t="shared" si="1"/>
        <v>0</v>
      </c>
      <c r="N14" s="18" t="str">
        <f t="shared" si="2"/>
        <v/>
      </c>
      <c r="O14" s="16"/>
      <c r="P14" s="19" t="s">
        <v>525</v>
      </c>
    </row>
    <row r="15" ht="15.6" spans="1:16">
      <c r="A15" s="15" t="str">
        <f t="shared" si="0"/>
        <v/>
      </c>
      <c r="B15" s="16"/>
      <c r="C15" s="16"/>
      <c r="D15" s="16"/>
      <c r="E15" s="18"/>
      <c r="F15" s="18"/>
      <c r="G15" s="18"/>
      <c r="H15" s="18"/>
      <c r="I15" s="18"/>
      <c r="J15" s="18"/>
      <c r="K15" s="18"/>
      <c r="L15" s="18"/>
      <c r="M15" s="18">
        <f t="shared" si="1"/>
        <v>0</v>
      </c>
      <c r="N15" s="18" t="str">
        <f t="shared" si="2"/>
        <v/>
      </c>
      <c r="O15" s="16"/>
      <c r="P15" s="19" t="s">
        <v>526</v>
      </c>
    </row>
    <row r="16" ht="15.6" spans="1:16">
      <c r="A16" s="15" t="str">
        <f t="shared" si="0"/>
        <v/>
      </c>
      <c r="B16" s="16"/>
      <c r="C16" s="16"/>
      <c r="D16" s="16"/>
      <c r="E16" s="18"/>
      <c r="F16" s="18"/>
      <c r="G16" s="18"/>
      <c r="H16" s="18"/>
      <c r="I16" s="18"/>
      <c r="J16" s="18"/>
      <c r="K16" s="18"/>
      <c r="L16" s="18"/>
      <c r="M16" s="18">
        <f t="shared" si="1"/>
        <v>0</v>
      </c>
      <c r="N16" s="18" t="str">
        <f t="shared" si="2"/>
        <v/>
      </c>
      <c r="O16" s="16"/>
      <c r="P16" s="19" t="s">
        <v>527</v>
      </c>
    </row>
    <row r="17" ht="15.6" spans="1:16">
      <c r="A17" s="15" t="str">
        <f t="shared" si="0"/>
        <v/>
      </c>
      <c r="B17" s="16"/>
      <c r="C17" s="16"/>
      <c r="D17" s="16"/>
      <c r="E17" s="18"/>
      <c r="F17" s="18"/>
      <c r="G17" s="18"/>
      <c r="H17" s="18"/>
      <c r="I17" s="18"/>
      <c r="J17" s="18"/>
      <c r="K17" s="18"/>
      <c r="L17" s="18"/>
      <c r="M17" s="18">
        <f t="shared" si="1"/>
        <v>0</v>
      </c>
      <c r="N17" s="18" t="str">
        <f t="shared" si="2"/>
        <v/>
      </c>
      <c r="O17" s="16"/>
      <c r="P17" s="19" t="s">
        <v>528</v>
      </c>
    </row>
    <row r="18" ht="15.6" spans="1:16">
      <c r="A18" s="15" t="str">
        <f t="shared" si="0"/>
        <v/>
      </c>
      <c r="B18" s="16"/>
      <c r="C18" s="16"/>
      <c r="D18" s="16"/>
      <c r="E18" s="18"/>
      <c r="F18" s="18"/>
      <c r="G18" s="18"/>
      <c r="H18" s="18"/>
      <c r="I18" s="18"/>
      <c r="J18" s="18"/>
      <c r="K18" s="18"/>
      <c r="L18" s="18"/>
      <c r="M18" s="18">
        <f t="shared" si="1"/>
        <v>0</v>
      </c>
      <c r="N18" s="18" t="str">
        <f t="shared" si="2"/>
        <v/>
      </c>
      <c r="O18" s="16"/>
      <c r="P18" s="19" t="s">
        <v>529</v>
      </c>
    </row>
    <row r="19" ht="15.6" spans="1:16">
      <c r="A19" s="15" t="str">
        <f t="shared" si="0"/>
        <v/>
      </c>
      <c r="B19" s="16"/>
      <c r="C19" s="16"/>
      <c r="D19" s="16"/>
      <c r="E19" s="18"/>
      <c r="F19" s="18"/>
      <c r="G19" s="18"/>
      <c r="H19" s="18"/>
      <c r="I19" s="18"/>
      <c r="J19" s="18"/>
      <c r="K19" s="18"/>
      <c r="L19" s="18"/>
      <c r="M19" s="18">
        <f t="shared" si="1"/>
        <v>0</v>
      </c>
      <c r="N19" s="18" t="str">
        <f t="shared" si="2"/>
        <v/>
      </c>
      <c r="O19" s="16"/>
      <c r="P19" s="19" t="s">
        <v>530</v>
      </c>
    </row>
    <row r="20" ht="15.6" spans="1:16">
      <c r="A20" s="15" t="str">
        <f t="shared" si="0"/>
        <v/>
      </c>
      <c r="B20" s="16"/>
      <c r="C20" s="16"/>
      <c r="D20" s="16"/>
      <c r="E20" s="18"/>
      <c r="F20" s="18"/>
      <c r="G20" s="18"/>
      <c r="H20" s="18"/>
      <c r="I20" s="18"/>
      <c r="J20" s="18"/>
      <c r="K20" s="18"/>
      <c r="L20" s="18"/>
      <c r="M20" s="18">
        <f t="shared" si="1"/>
        <v>0</v>
      </c>
      <c r="N20" s="18" t="str">
        <f t="shared" si="2"/>
        <v/>
      </c>
      <c r="O20" s="16"/>
      <c r="P20" s="19" t="s">
        <v>531</v>
      </c>
    </row>
    <row r="21" ht="15.6" spans="1:16">
      <c r="A21" s="15" t="str">
        <f t="shared" si="0"/>
        <v/>
      </c>
      <c r="B21" s="16"/>
      <c r="C21" s="16"/>
      <c r="D21" s="16"/>
      <c r="E21" s="18"/>
      <c r="F21" s="18"/>
      <c r="G21" s="18"/>
      <c r="H21" s="18"/>
      <c r="I21" s="18"/>
      <c r="J21" s="18"/>
      <c r="K21" s="18"/>
      <c r="L21" s="18"/>
      <c r="M21" s="18">
        <f t="shared" si="1"/>
        <v>0</v>
      </c>
      <c r="N21" s="18" t="str">
        <f t="shared" si="2"/>
        <v/>
      </c>
      <c r="O21" s="16"/>
      <c r="P21" s="19" t="s">
        <v>532</v>
      </c>
    </row>
    <row r="22" ht="15.6" spans="1:16">
      <c r="A22" s="15" t="str">
        <f t="shared" si="0"/>
        <v/>
      </c>
      <c r="B22" s="16"/>
      <c r="C22" s="16"/>
      <c r="D22" s="16"/>
      <c r="E22" s="18"/>
      <c r="F22" s="18"/>
      <c r="G22" s="18"/>
      <c r="H22" s="18"/>
      <c r="I22" s="18"/>
      <c r="J22" s="18"/>
      <c r="K22" s="18"/>
      <c r="L22" s="18"/>
      <c r="M22" s="18">
        <f t="shared" si="1"/>
        <v>0</v>
      </c>
      <c r="N22" s="18" t="str">
        <f t="shared" si="2"/>
        <v/>
      </c>
      <c r="O22" s="16"/>
      <c r="P22" s="19" t="s">
        <v>533</v>
      </c>
    </row>
    <row r="23" ht="15.6" spans="1:16">
      <c r="A23" s="15" t="str">
        <f t="shared" si="0"/>
        <v/>
      </c>
      <c r="B23" s="16"/>
      <c r="C23" s="16"/>
      <c r="D23" s="16"/>
      <c r="E23" s="18"/>
      <c r="F23" s="18"/>
      <c r="G23" s="18"/>
      <c r="H23" s="18"/>
      <c r="I23" s="18"/>
      <c r="J23" s="18"/>
      <c r="K23" s="18"/>
      <c r="L23" s="18"/>
      <c r="M23" s="18">
        <f t="shared" si="1"/>
        <v>0</v>
      </c>
      <c r="N23" s="18" t="str">
        <f t="shared" si="2"/>
        <v/>
      </c>
      <c r="O23" s="16"/>
      <c r="P23" s="19" t="s">
        <v>538</v>
      </c>
    </row>
    <row r="24" ht="15.6" spans="1:16">
      <c r="A24" s="15" t="str">
        <f t="shared" si="0"/>
        <v/>
      </c>
      <c r="B24" s="16"/>
      <c r="C24" s="16"/>
      <c r="D24" s="16"/>
      <c r="E24" s="18"/>
      <c r="F24" s="18"/>
      <c r="G24" s="18"/>
      <c r="H24" s="18"/>
      <c r="I24" s="18"/>
      <c r="J24" s="18"/>
      <c r="K24" s="18"/>
      <c r="L24" s="18"/>
      <c r="M24" s="18">
        <f t="shared" si="1"/>
        <v>0</v>
      </c>
      <c r="N24" s="18" t="str">
        <f t="shared" si="2"/>
        <v/>
      </c>
      <c r="O24" s="16"/>
      <c r="P24" s="19" t="s">
        <v>539</v>
      </c>
    </row>
    <row r="25" ht="16.25" customHeight="1" spans="1:16">
      <c r="A25" s="45" t="s">
        <v>691</v>
      </c>
      <c r="B25" s="16"/>
      <c r="C25" s="16"/>
      <c r="D25" s="16"/>
      <c r="E25" s="18"/>
      <c r="F25" s="18">
        <f>SUM(F8:F24)</f>
        <v>0</v>
      </c>
      <c r="G25" s="18"/>
      <c r="H25" s="18"/>
      <c r="I25" s="18">
        <f>SUM(I8:I24)</f>
        <v>0</v>
      </c>
      <c r="J25" s="18">
        <f>SUM(J8:J24)</f>
        <v>0</v>
      </c>
      <c r="K25" s="18"/>
      <c r="L25" s="18"/>
      <c r="M25" s="18">
        <f>SUM(M8:M24)</f>
        <v>0</v>
      </c>
      <c r="N25" s="18" t="str">
        <f t="shared" si="2"/>
        <v/>
      </c>
      <c r="O25" s="16"/>
    </row>
    <row r="26" ht="15.6" spans="1:16">
      <c r="A26" s="45" t="s">
        <v>692</v>
      </c>
      <c r="B26" s="16"/>
      <c r="C26" s="16"/>
      <c r="D26" s="16"/>
      <c r="E26" s="18"/>
      <c r="F26" s="18">
        <f>J25</f>
        <v>0</v>
      </c>
      <c r="G26" s="18"/>
      <c r="H26" s="18"/>
      <c r="I26" s="18">
        <f>J25</f>
        <v>0</v>
      </c>
      <c r="J26" s="18"/>
      <c r="K26" s="18"/>
      <c r="L26" s="18"/>
      <c r="M26" s="18"/>
      <c r="N26" s="18"/>
      <c r="O26" s="16"/>
    </row>
    <row r="27" customHeight="1" spans="1:16">
      <c r="A27" s="66" t="s">
        <v>693</v>
      </c>
      <c r="B27" s="104"/>
      <c r="C27" s="104"/>
      <c r="D27" s="21"/>
      <c r="E27" s="18"/>
      <c r="F27" s="18">
        <f>F25-F26</f>
        <v>0</v>
      </c>
      <c r="G27" s="18"/>
      <c r="H27" s="18"/>
      <c r="I27" s="18">
        <f>I25-I26</f>
        <v>0</v>
      </c>
      <c r="J27" s="18"/>
      <c r="K27" s="18"/>
      <c r="L27" s="18"/>
      <c r="M27" s="18">
        <f>M25-M26</f>
        <v>0</v>
      </c>
      <c r="N27" s="18" t="str">
        <f t="shared" si="2"/>
        <v/>
      </c>
      <c r="O27" s="23"/>
    </row>
    <row r="28" customHeight="1" spans="1:16">
      <c r="A28" s="3" t="str">
        <f>基本信息输入表!$K$6&amp;"填表人："&amp;基本信息输入表!$M$32</f>
        <v>产权持有人填表人：袁佳</v>
      </c>
      <c r="M28" s="3" t="str">
        <f>"评估人员："&amp;基本信息输入表!$Q$32</f>
        <v>评估人员：韩策</v>
      </c>
      <c r="P28" s="24"/>
    </row>
    <row r="29" customHeight="1" spans="1:16">
      <c r="A29" s="3" t="str">
        <f>"填表日期："&amp;YEAR(基本信息输入表!$O$32)&amp;"年"&amp;MONTH(基本信息输入表!$O$32)&amp;"月"&amp;DAY(基本信息输入表!$O$32)&amp;"日"</f>
        <v>填表日期：2025年12月15日</v>
      </c>
    </row>
  </sheetData>
  <mergeCells count="16">
    <mergeCell ref="A2:O2"/>
    <mergeCell ref="A3:O3"/>
    <mergeCell ref="N4:O4"/>
    <mergeCell ref="E6:F6"/>
    <mergeCell ref="G6:I6"/>
    <mergeCell ref="K6:M6"/>
    <mergeCell ref="A25:D25"/>
    <mergeCell ref="A26:D26"/>
    <mergeCell ref="A27:D27"/>
    <mergeCell ref="A6:A7"/>
    <mergeCell ref="B6:B7"/>
    <mergeCell ref="C6:C7"/>
    <mergeCell ref="D6:D7"/>
    <mergeCell ref="J6:J7"/>
    <mergeCell ref="N6:N7"/>
    <mergeCell ref="O6:O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scale="91" fitToHeight="0" orientation="landscape"/>
  <headerFooter scaleWithDoc="0">
    <oddFooter>&amp;C&amp;"宋体,常规"&amp;10第&amp;"Arial Narrow,常规"&amp;P&amp;"宋体,常规"页，共&amp;"Arial Narrow,常规"&amp;N&amp;"宋体,常规"页</oddFooter>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产成品库存商品">
    <pageSetUpPr fitToPage="1"/>
  </sheetPr>
  <dimension ref="A1:AJ29"/>
  <sheetViews>
    <sheetView showGridLines="0" topLeftCell="C5" workbookViewId="0">
      <selection activeCell="G6" sqref="G6:H6"/>
    </sheetView>
  </sheetViews>
  <sheetFormatPr defaultColWidth="9" defaultRowHeight="15.75" customHeight="1"/>
  <cols>
    <col min="1" max="1" width="4.5" style="3" customWidth="1"/>
    <col min="2" max="2" width="21.1666666666667" style="3" customWidth="1"/>
    <col min="3" max="4" width="8" style="3" customWidth="1"/>
    <col min="5" max="5" width="22.1666666666667" style="3" customWidth="1"/>
    <col min="6" max="6" width="12.5" style="3" hidden="1" customWidth="1" outlineLevel="1"/>
    <col min="7" max="7" width="7.16666666666667" style="3" hidden="1" customWidth="1" outlineLevel="1"/>
    <col min="8" max="8" width="7.66666666666667" style="3" hidden="1" customWidth="1" outlineLevel="1"/>
    <col min="9" max="9" width="4.66666666666667" style="3" customWidth="1" collapsed="1"/>
    <col min="10" max="10" width="5.5" style="3" customWidth="1"/>
    <col min="11" max="11" width="5.5" style="543" customWidth="1"/>
    <col min="12" max="12" width="15" style="543" customWidth="1"/>
    <col min="13" max="13" width="8" style="3" customWidth="1"/>
    <col min="14" max="14" width="8.66666666666667" style="3" customWidth="1"/>
    <col min="15" max="15" width="9.66666666666667" style="3" customWidth="1"/>
    <col min="16" max="16" width="9.16666666666667" style="3" customWidth="1"/>
    <col min="17" max="17" width="16.6666666666667" style="3" customWidth="1"/>
    <col min="18" max="18" width="8.66666666666667" style="3" customWidth="1"/>
    <col min="19" max="26" width="9" style="3"/>
    <col min="27" max="27" width="9" style="3" hidden="1" customWidth="1"/>
    <col min="28" max="16384" width="9" style="3"/>
  </cols>
  <sheetData>
    <row r="1" customHeight="1" spans="1:36">
      <c r="A1" s="4" t="s">
        <v>398</v>
      </c>
      <c r="AB1" s="544" t="s">
        <v>694</v>
      </c>
      <c r="AC1" s="545"/>
      <c r="AD1" s="546" t="s">
        <v>695</v>
      </c>
      <c r="AE1" s="546" t="s">
        <v>696</v>
      </c>
      <c r="AF1" s="546" t="s">
        <v>697</v>
      </c>
      <c r="AG1" s="545" t="s">
        <v>698</v>
      </c>
      <c r="AH1" s="546" t="s">
        <v>699</v>
      </c>
      <c r="AI1" s="546" t="s">
        <v>700</v>
      </c>
      <c r="AJ1" s="546" t="s">
        <v>701</v>
      </c>
    </row>
    <row r="2" s="1" customFormat="1" ht="30" customHeight="1" spans="1:36">
      <c r="A2" s="5" t="s">
        <v>702</v>
      </c>
      <c r="B2" s="5"/>
      <c r="C2" s="5"/>
      <c r="D2" s="5"/>
      <c r="E2" s="5"/>
      <c r="F2" s="5"/>
      <c r="G2" s="5"/>
      <c r="H2" s="5"/>
      <c r="I2" s="5"/>
      <c r="J2" s="5"/>
      <c r="K2" s="5"/>
      <c r="L2" s="5"/>
      <c r="M2" s="5"/>
      <c r="N2" s="5"/>
      <c r="O2" s="5"/>
      <c r="P2" s="5"/>
      <c r="Q2" s="5"/>
      <c r="AB2" s="546" t="s">
        <v>661</v>
      </c>
      <c r="AC2" s="547" t="s">
        <v>703</v>
      </c>
      <c r="AD2" s="548"/>
      <c r="AE2" s="548"/>
      <c r="AF2" s="548"/>
      <c r="AG2" s="548"/>
      <c r="AH2" s="548"/>
      <c r="AI2" s="548"/>
      <c r="AJ2" s="548"/>
    </row>
    <row r="3" customHeight="1" spans="1:36">
      <c r="A3" s="2" t="str">
        <f>"评估基准日："&amp;TEXT(基本信息输入表!M7,"yyyy年mm月dd日")</f>
        <v>评估基准日：2025年11月30日</v>
      </c>
      <c r="B3" s="2"/>
      <c r="C3" s="2"/>
      <c r="D3" s="2"/>
      <c r="E3" s="2"/>
      <c r="F3" s="2"/>
      <c r="G3" s="2"/>
      <c r="H3" s="2"/>
      <c r="I3" s="2"/>
      <c r="J3" s="2"/>
      <c r="K3" s="2"/>
      <c r="L3" s="2"/>
      <c r="M3" s="2"/>
      <c r="N3" s="2"/>
      <c r="O3" s="2"/>
      <c r="P3" s="2"/>
      <c r="Q3" s="2"/>
      <c r="AB3" s="546"/>
      <c r="AC3" s="549" t="s">
        <v>704</v>
      </c>
      <c r="AD3" s="548"/>
      <c r="AE3" s="548"/>
      <c r="AF3" s="548"/>
      <c r="AG3" s="548"/>
      <c r="AH3" s="548"/>
      <c r="AI3" s="548"/>
      <c r="AJ3" s="548"/>
    </row>
    <row r="4" ht="14.25" customHeight="1" spans="1:36">
      <c r="A4" s="2"/>
      <c r="B4" s="2"/>
      <c r="C4" s="2"/>
      <c r="D4" s="2"/>
      <c r="E4" s="2"/>
      <c r="F4" s="2"/>
      <c r="G4" s="2"/>
      <c r="H4" s="2"/>
      <c r="I4" s="2"/>
      <c r="J4" s="2"/>
      <c r="K4" s="2"/>
      <c r="L4" s="2"/>
      <c r="M4" s="2"/>
      <c r="N4" s="2"/>
      <c r="O4" s="2"/>
      <c r="P4" s="2"/>
      <c r="Q4" s="25" t="s">
        <v>705</v>
      </c>
      <c r="AB4" s="546"/>
      <c r="AC4" s="549" t="s">
        <v>706</v>
      </c>
      <c r="AD4" s="548"/>
      <c r="AE4" s="548"/>
      <c r="AF4" s="548"/>
      <c r="AG4" s="548"/>
      <c r="AH4" s="548"/>
      <c r="AI4" s="548"/>
      <c r="AJ4" s="548"/>
    </row>
    <row r="5" customHeight="1" spans="1:36">
      <c r="A5" s="3" t="str">
        <f>基本信息输入表!K6&amp;"："&amp;基本信息输入表!M6</f>
        <v>产权持有人：湖北省徽工生物技本研究有限公司</v>
      </c>
      <c r="Q5" s="10" t="str">
        <f>"金额单位："&amp;基本信息输入表!M10&amp;"元"</f>
        <v>金额单位：人民币元</v>
      </c>
      <c r="AB5" s="545" t="s">
        <v>707</v>
      </c>
      <c r="AC5" s="547" t="s">
        <v>703</v>
      </c>
      <c r="AD5" s="548"/>
      <c r="AE5" s="550" t="e">
        <f>AE2/AD2</f>
        <v>#DIV/0!</v>
      </c>
      <c r="AF5" s="550" t="e">
        <f>AF2/AD2</f>
        <v>#DIV/0!</v>
      </c>
      <c r="AG5" s="550" t="e">
        <f>AG2/AD2</f>
        <v>#DIV/0!</v>
      </c>
      <c r="AH5" s="550" t="e">
        <f>AH2/AD2</f>
        <v>#DIV/0!</v>
      </c>
      <c r="AI5" s="550" t="e">
        <f>AI2/AD2</f>
        <v>#DIV/0!</v>
      </c>
      <c r="AJ5" s="550" t="e">
        <f>AJ2/AD2</f>
        <v>#DIV/0!</v>
      </c>
    </row>
    <row r="6" s="2" customFormat="1" customHeight="1" spans="1:36">
      <c r="A6" s="38" t="s">
        <v>401</v>
      </c>
      <c r="B6" s="38" t="s">
        <v>708</v>
      </c>
      <c r="C6" s="11" t="s">
        <v>709</v>
      </c>
      <c r="D6" s="64" t="s">
        <v>656</v>
      </c>
      <c r="E6" s="86" t="s">
        <v>710</v>
      </c>
      <c r="F6" s="86" t="s">
        <v>711</v>
      </c>
      <c r="G6" s="271" t="s">
        <v>403</v>
      </c>
      <c r="H6" s="334"/>
      <c r="I6" s="38" t="s">
        <v>502</v>
      </c>
      <c r="J6" s="38"/>
      <c r="K6" s="38"/>
      <c r="L6" s="279" t="s">
        <v>631</v>
      </c>
      <c r="M6" s="38" t="s">
        <v>405</v>
      </c>
      <c r="N6" s="38"/>
      <c r="O6" s="38"/>
      <c r="P6" s="38" t="s">
        <v>407</v>
      </c>
      <c r="Q6" s="39" t="s">
        <v>712</v>
      </c>
      <c r="S6" s="39" t="s">
        <v>713</v>
      </c>
      <c r="T6" s="38"/>
      <c r="U6" s="38"/>
      <c r="V6" s="38"/>
      <c r="W6" s="38"/>
      <c r="X6" s="38"/>
      <c r="Y6" s="38"/>
      <c r="AB6" s="545"/>
      <c r="AC6" s="549" t="s">
        <v>704</v>
      </c>
      <c r="AD6" s="548"/>
      <c r="AE6" s="550" t="e">
        <f>AE3/AD3</f>
        <v>#DIV/0!</v>
      </c>
      <c r="AF6" s="550" t="e">
        <f>AF3/AD3</f>
        <v>#DIV/0!</v>
      </c>
      <c r="AG6" s="550" t="e">
        <f>AG3/AD3</f>
        <v>#DIV/0!</v>
      </c>
      <c r="AH6" s="550" t="e">
        <f>AH3/AD3</f>
        <v>#DIV/0!</v>
      </c>
      <c r="AI6" s="550" t="e">
        <f>AI3/AD3</f>
        <v>#DIV/0!</v>
      </c>
      <c r="AJ6" s="550" t="e">
        <f>AJ3/AD3</f>
        <v>#DIV/0!</v>
      </c>
    </row>
    <row r="7" s="2" customFormat="1" customHeight="1" spans="1:36">
      <c r="A7" s="133"/>
      <c r="B7" s="134"/>
      <c r="C7" s="551"/>
      <c r="D7" s="337"/>
      <c r="E7" s="282"/>
      <c r="F7" s="258"/>
      <c r="G7" s="552" t="s">
        <v>690</v>
      </c>
      <c r="H7" s="552" t="s">
        <v>658</v>
      </c>
      <c r="I7" s="135" t="s">
        <v>659</v>
      </c>
      <c r="J7" s="139" t="s">
        <v>660</v>
      </c>
      <c r="K7" s="139" t="s">
        <v>661</v>
      </c>
      <c r="L7" s="140"/>
      <c r="M7" s="553" t="s">
        <v>662</v>
      </c>
      <c r="N7" s="139" t="s">
        <v>663</v>
      </c>
      <c r="O7" s="139" t="s">
        <v>661</v>
      </c>
      <c r="P7" s="141"/>
      <c r="Q7" s="134"/>
      <c r="R7" s="14" t="s">
        <v>518</v>
      </c>
      <c r="S7" s="39" t="s">
        <v>714</v>
      </c>
      <c r="T7" s="39" t="s">
        <v>715</v>
      </c>
      <c r="U7" s="39" t="s">
        <v>716</v>
      </c>
      <c r="V7" s="39" t="s">
        <v>717</v>
      </c>
      <c r="W7" s="39" t="s">
        <v>718</v>
      </c>
      <c r="X7" s="39" t="s">
        <v>719</v>
      </c>
      <c r="Y7" s="39" t="s">
        <v>511</v>
      </c>
      <c r="AB7" s="545"/>
      <c r="AC7" s="549" t="s">
        <v>706</v>
      </c>
      <c r="AD7" s="548"/>
      <c r="AE7" s="550" t="e">
        <f>AE4/AD4</f>
        <v>#DIV/0!</v>
      </c>
      <c r="AF7" s="550" t="e">
        <f>AF4/AD4</f>
        <v>#DIV/0!</v>
      </c>
      <c r="AG7" s="550" t="e">
        <f>AG4/AD4</f>
        <v>#DIV/0!</v>
      </c>
      <c r="AH7" s="550" t="e">
        <f>AH4/AD4</f>
        <v>#DIV/0!</v>
      </c>
      <c r="AI7" s="550" t="e">
        <f>AI4/AD4</f>
        <v>#DIV/0!</v>
      </c>
      <c r="AJ7" s="550" t="e">
        <f>AJ4/AD4</f>
        <v>#DIV/0!</v>
      </c>
    </row>
    <row r="8" s="2" customFormat="1" ht="13.8" spans="1:36">
      <c r="A8" s="15" t="str">
        <f>IF(B8="","",ROW()-7)</f>
        <v/>
      </c>
      <c r="B8" s="16"/>
      <c r="C8" s="16"/>
      <c r="D8" s="16"/>
      <c r="E8" s="393"/>
      <c r="F8" s="393"/>
      <c r="G8" s="18"/>
      <c r="H8" s="18"/>
      <c r="I8" s="18"/>
      <c r="J8" s="18"/>
      <c r="K8" s="18"/>
      <c r="L8" s="18"/>
      <c r="M8" s="18"/>
      <c r="N8" s="18"/>
      <c r="O8" s="18">
        <f>M8*N8</f>
        <v>0</v>
      </c>
      <c r="P8" s="18" t="str">
        <f>IF(K8-L8=0,"",(O8-K8+L8)/(K8-L8)*100)</f>
        <v/>
      </c>
      <c r="Q8" s="16"/>
      <c r="R8" s="19" t="s">
        <v>519</v>
      </c>
      <c r="S8" s="38"/>
      <c r="T8" s="38"/>
      <c r="U8" s="38"/>
      <c r="V8" s="38"/>
      <c r="W8" s="38"/>
      <c r="X8" s="38"/>
      <c r="Y8" s="38"/>
      <c r="AA8" s="24" t="s">
        <v>720</v>
      </c>
      <c r="AB8" s="554" t="s">
        <v>721</v>
      </c>
      <c r="AC8" s="555"/>
      <c r="AD8" s="556"/>
      <c r="AE8" s="556"/>
      <c r="AF8" s="556"/>
      <c r="AG8" s="556"/>
      <c r="AH8" s="556"/>
      <c r="AI8" s="556"/>
      <c r="AJ8" s="556"/>
    </row>
    <row r="9" s="2" customFormat="1" ht="13.2" spans="1:36">
      <c r="A9" s="15" t="str">
        <f t="shared" ref="A9:A24" si="0">IF(B9="","",ROW()-7)</f>
        <v/>
      </c>
      <c r="B9" s="16"/>
      <c r="C9" s="16"/>
      <c r="D9" s="16"/>
      <c r="E9" s="393"/>
      <c r="F9" s="393"/>
      <c r="G9" s="18"/>
      <c r="H9" s="18"/>
      <c r="I9" s="18"/>
      <c r="J9" s="18"/>
      <c r="K9" s="18"/>
      <c r="L9" s="18"/>
      <c r="M9" s="18"/>
      <c r="N9" s="18"/>
      <c r="O9" s="18">
        <f t="shared" ref="O9:O24" si="1">M9*N9</f>
        <v>0</v>
      </c>
      <c r="P9" s="18"/>
      <c r="Q9" s="16"/>
      <c r="R9" s="19" t="s">
        <v>520</v>
      </c>
      <c r="S9" s="38"/>
      <c r="T9" s="38"/>
      <c r="U9" s="38"/>
      <c r="V9" s="38"/>
      <c r="W9" s="38"/>
      <c r="X9" s="38"/>
      <c r="Y9" s="38"/>
      <c r="AA9" s="24" t="s">
        <v>722</v>
      </c>
    </row>
    <row r="10" ht="15.6" spans="1:36">
      <c r="A10" s="15" t="str">
        <f t="shared" si="0"/>
        <v/>
      </c>
      <c r="B10" s="16"/>
      <c r="C10" s="16"/>
      <c r="D10" s="16"/>
      <c r="E10" s="393"/>
      <c r="F10" s="393"/>
      <c r="G10" s="18"/>
      <c r="H10" s="18"/>
      <c r="I10" s="18"/>
      <c r="J10" s="18"/>
      <c r="K10" s="18"/>
      <c r="L10" s="18"/>
      <c r="M10" s="18"/>
      <c r="N10" s="18"/>
      <c r="O10" s="18">
        <f t="shared" si="1"/>
        <v>0</v>
      </c>
      <c r="P10" s="18" t="str">
        <f t="shared" ref="P10:P27" si="2">IF(K10-L10=0,"",(O10-K10+L10)/(K10-L10)*100)</f>
        <v/>
      </c>
      <c r="Q10" s="16"/>
      <c r="R10" s="19" t="s">
        <v>521</v>
      </c>
      <c r="S10" s="40"/>
      <c r="T10" s="40"/>
      <c r="U10" s="40"/>
      <c r="V10" s="40"/>
      <c r="W10" s="40"/>
      <c r="X10" s="40"/>
      <c r="Y10" s="40"/>
      <c r="AA10" s="24" t="s">
        <v>723</v>
      </c>
    </row>
    <row r="11" ht="15.6" spans="1:36">
      <c r="A11" s="15" t="str">
        <f t="shared" si="0"/>
        <v/>
      </c>
      <c r="B11" s="16"/>
      <c r="C11" s="16"/>
      <c r="D11" s="16"/>
      <c r="E11" s="393"/>
      <c r="F11" s="393"/>
      <c r="G11" s="18"/>
      <c r="H11" s="18"/>
      <c r="I11" s="18"/>
      <c r="J11" s="18"/>
      <c r="K11" s="18"/>
      <c r="L11" s="18"/>
      <c r="M11" s="18"/>
      <c r="N11" s="18"/>
      <c r="O11" s="18">
        <f t="shared" si="1"/>
        <v>0</v>
      </c>
      <c r="P11" s="18" t="str">
        <f t="shared" si="2"/>
        <v/>
      </c>
      <c r="Q11" s="16"/>
      <c r="R11" s="19" t="s">
        <v>522</v>
      </c>
      <c r="S11" s="40"/>
      <c r="T11" s="40"/>
      <c r="U11" s="40"/>
      <c r="V11" s="40"/>
      <c r="W11" s="40"/>
      <c r="X11" s="40"/>
      <c r="Y11" s="40"/>
    </row>
    <row r="12" ht="15.6" spans="1:36">
      <c r="A12" s="15" t="str">
        <f t="shared" si="0"/>
        <v/>
      </c>
      <c r="B12" s="16"/>
      <c r="C12" s="16"/>
      <c r="D12" s="16"/>
      <c r="E12" s="393"/>
      <c r="F12" s="393"/>
      <c r="G12" s="18"/>
      <c r="H12" s="18"/>
      <c r="I12" s="18"/>
      <c r="J12" s="18"/>
      <c r="K12" s="18"/>
      <c r="L12" s="18"/>
      <c r="M12" s="18"/>
      <c r="N12" s="18"/>
      <c r="O12" s="18">
        <f t="shared" si="1"/>
        <v>0</v>
      </c>
      <c r="P12" s="18" t="str">
        <f t="shared" si="2"/>
        <v/>
      </c>
      <c r="Q12" s="16"/>
      <c r="R12" s="19" t="s">
        <v>523</v>
      </c>
      <c r="S12" s="40"/>
      <c r="T12" s="40"/>
      <c r="U12" s="40"/>
      <c r="V12" s="40"/>
      <c r="W12" s="40"/>
      <c r="X12" s="40"/>
      <c r="Y12" s="40"/>
    </row>
    <row r="13" ht="15.6" spans="1:36">
      <c r="A13" s="15" t="str">
        <f t="shared" si="0"/>
        <v/>
      </c>
      <c r="B13" s="16"/>
      <c r="C13" s="16"/>
      <c r="D13" s="16"/>
      <c r="E13" s="393"/>
      <c r="F13" s="393"/>
      <c r="G13" s="18"/>
      <c r="H13" s="18"/>
      <c r="I13" s="18"/>
      <c r="J13" s="18"/>
      <c r="K13" s="18"/>
      <c r="L13" s="18"/>
      <c r="M13" s="18"/>
      <c r="N13" s="18"/>
      <c r="O13" s="18">
        <f t="shared" si="1"/>
        <v>0</v>
      </c>
      <c r="P13" s="18" t="str">
        <f t="shared" si="2"/>
        <v/>
      </c>
      <c r="Q13" s="16"/>
      <c r="R13" s="19" t="s">
        <v>524</v>
      </c>
      <c r="S13" s="40"/>
      <c r="T13" s="40"/>
      <c r="U13" s="40"/>
      <c r="V13" s="40"/>
      <c r="W13" s="40"/>
      <c r="X13" s="40"/>
      <c r="Y13" s="40"/>
    </row>
    <row r="14" ht="15.6" spans="1:36">
      <c r="A14" s="15" t="str">
        <f t="shared" si="0"/>
        <v/>
      </c>
      <c r="B14" s="16"/>
      <c r="C14" s="16"/>
      <c r="D14" s="16"/>
      <c r="E14" s="393"/>
      <c r="F14" s="393"/>
      <c r="G14" s="18"/>
      <c r="H14" s="18"/>
      <c r="I14" s="18"/>
      <c r="J14" s="18"/>
      <c r="K14" s="18"/>
      <c r="L14" s="18"/>
      <c r="M14" s="18"/>
      <c r="N14" s="18"/>
      <c r="O14" s="18">
        <f t="shared" si="1"/>
        <v>0</v>
      </c>
      <c r="P14" s="18" t="str">
        <f t="shared" si="2"/>
        <v/>
      </c>
      <c r="Q14" s="16"/>
      <c r="R14" s="19" t="s">
        <v>525</v>
      </c>
      <c r="S14" s="40"/>
      <c r="T14" s="40"/>
      <c r="U14" s="40"/>
      <c r="V14" s="40"/>
      <c r="W14" s="40"/>
      <c r="X14" s="40"/>
      <c r="Y14" s="40"/>
    </row>
    <row r="15" ht="15.6" spans="1:36">
      <c r="A15" s="15" t="str">
        <f t="shared" si="0"/>
        <v/>
      </c>
      <c r="B15" s="16"/>
      <c r="C15" s="16"/>
      <c r="D15" s="16"/>
      <c r="E15" s="393"/>
      <c r="F15" s="393"/>
      <c r="G15" s="18"/>
      <c r="H15" s="18"/>
      <c r="I15" s="18"/>
      <c r="J15" s="18"/>
      <c r="K15" s="18"/>
      <c r="L15" s="18"/>
      <c r="M15" s="18"/>
      <c r="N15" s="18"/>
      <c r="O15" s="18">
        <f t="shared" si="1"/>
        <v>0</v>
      </c>
      <c r="P15" s="18" t="str">
        <f t="shared" si="2"/>
        <v/>
      </c>
      <c r="Q15" s="16"/>
      <c r="R15" s="19" t="s">
        <v>526</v>
      </c>
      <c r="S15" s="40"/>
      <c r="T15" s="40"/>
      <c r="U15" s="40"/>
      <c r="V15" s="40"/>
      <c r="W15" s="40"/>
      <c r="X15" s="40"/>
      <c r="Y15" s="40"/>
    </row>
    <row r="16" ht="15.6" spans="1:36">
      <c r="A16" s="15" t="str">
        <f t="shared" si="0"/>
        <v/>
      </c>
      <c r="B16" s="16"/>
      <c r="C16" s="16"/>
      <c r="D16" s="16"/>
      <c r="E16" s="393"/>
      <c r="F16" s="393"/>
      <c r="G16" s="18"/>
      <c r="H16" s="18"/>
      <c r="I16" s="18"/>
      <c r="J16" s="18"/>
      <c r="K16" s="18"/>
      <c r="L16" s="18"/>
      <c r="M16" s="18"/>
      <c r="N16" s="18"/>
      <c r="O16" s="18">
        <f t="shared" si="1"/>
        <v>0</v>
      </c>
      <c r="P16" s="18" t="str">
        <f t="shared" si="2"/>
        <v/>
      </c>
      <c r="Q16" s="16"/>
      <c r="R16" s="19" t="s">
        <v>527</v>
      </c>
      <c r="S16" s="40"/>
      <c r="T16" s="40"/>
      <c r="U16" s="40"/>
      <c r="V16" s="40"/>
      <c r="W16" s="40"/>
      <c r="X16" s="40"/>
      <c r="Y16" s="40"/>
    </row>
    <row r="17" ht="15.6" spans="1:25">
      <c r="A17" s="15" t="str">
        <f t="shared" si="0"/>
        <v/>
      </c>
      <c r="B17" s="16"/>
      <c r="C17" s="16"/>
      <c r="D17" s="16"/>
      <c r="E17" s="393"/>
      <c r="F17" s="393"/>
      <c r="G17" s="18"/>
      <c r="H17" s="18"/>
      <c r="I17" s="18"/>
      <c r="J17" s="18"/>
      <c r="K17" s="18"/>
      <c r="L17" s="18"/>
      <c r="M17" s="18"/>
      <c r="N17" s="18"/>
      <c r="O17" s="18">
        <f t="shared" si="1"/>
        <v>0</v>
      </c>
      <c r="P17" s="18" t="str">
        <f t="shared" si="2"/>
        <v/>
      </c>
      <c r="Q17" s="16"/>
      <c r="R17" s="19" t="s">
        <v>528</v>
      </c>
      <c r="S17" s="40"/>
      <c r="T17" s="40"/>
      <c r="U17" s="40"/>
      <c r="V17" s="40"/>
      <c r="W17" s="40"/>
      <c r="X17" s="40"/>
      <c r="Y17" s="40"/>
    </row>
    <row r="18" ht="15.6" spans="1:25">
      <c r="A18" s="15" t="str">
        <f t="shared" si="0"/>
        <v/>
      </c>
      <c r="B18" s="16"/>
      <c r="C18" s="16"/>
      <c r="D18" s="16"/>
      <c r="E18" s="393"/>
      <c r="F18" s="393"/>
      <c r="G18" s="18"/>
      <c r="H18" s="18"/>
      <c r="I18" s="18"/>
      <c r="J18" s="18"/>
      <c r="K18" s="18"/>
      <c r="L18" s="18"/>
      <c r="M18" s="18"/>
      <c r="N18" s="18"/>
      <c r="O18" s="18">
        <f t="shared" si="1"/>
        <v>0</v>
      </c>
      <c r="P18" s="18" t="str">
        <f t="shared" si="2"/>
        <v/>
      </c>
      <c r="Q18" s="16"/>
      <c r="R18" s="19" t="s">
        <v>529</v>
      </c>
      <c r="S18" s="40"/>
      <c r="T18" s="40"/>
      <c r="U18" s="40"/>
      <c r="V18" s="40"/>
      <c r="W18" s="40"/>
      <c r="X18" s="40"/>
      <c r="Y18" s="40"/>
    </row>
    <row r="19" ht="15.6" spans="1:25">
      <c r="A19" s="15" t="str">
        <f t="shared" si="0"/>
        <v/>
      </c>
      <c r="B19" s="16"/>
      <c r="C19" s="16"/>
      <c r="D19" s="16"/>
      <c r="E19" s="393"/>
      <c r="F19" s="393"/>
      <c r="G19" s="18"/>
      <c r="H19" s="18"/>
      <c r="I19" s="18"/>
      <c r="J19" s="18"/>
      <c r="K19" s="18"/>
      <c r="L19" s="18"/>
      <c r="M19" s="18"/>
      <c r="N19" s="18"/>
      <c r="O19" s="18">
        <f t="shared" si="1"/>
        <v>0</v>
      </c>
      <c r="P19" s="18" t="str">
        <f t="shared" si="2"/>
        <v/>
      </c>
      <c r="Q19" s="16"/>
      <c r="R19" s="19" t="s">
        <v>530</v>
      </c>
      <c r="S19" s="40"/>
      <c r="T19" s="40"/>
      <c r="U19" s="40"/>
      <c r="V19" s="40"/>
      <c r="W19" s="40"/>
      <c r="X19" s="40"/>
      <c r="Y19" s="40"/>
    </row>
    <row r="20" ht="15.6" spans="1:25">
      <c r="A20" s="15" t="str">
        <f t="shared" si="0"/>
        <v/>
      </c>
      <c r="B20" s="16"/>
      <c r="C20" s="16"/>
      <c r="D20" s="16"/>
      <c r="E20" s="393"/>
      <c r="F20" s="393"/>
      <c r="G20" s="18"/>
      <c r="H20" s="18"/>
      <c r="I20" s="18"/>
      <c r="J20" s="18"/>
      <c r="K20" s="18"/>
      <c r="L20" s="18"/>
      <c r="M20" s="18"/>
      <c r="N20" s="18"/>
      <c r="O20" s="18">
        <f t="shared" si="1"/>
        <v>0</v>
      </c>
      <c r="P20" s="18" t="str">
        <f t="shared" si="2"/>
        <v/>
      </c>
      <c r="Q20" s="16"/>
      <c r="R20" s="19" t="s">
        <v>531</v>
      </c>
      <c r="S20" s="40"/>
      <c r="T20" s="40"/>
      <c r="U20" s="40"/>
      <c r="V20" s="40"/>
      <c r="W20" s="40"/>
      <c r="X20" s="40"/>
      <c r="Y20" s="40"/>
    </row>
    <row r="21" ht="15.6" spans="1:25">
      <c r="A21" s="15" t="str">
        <f t="shared" si="0"/>
        <v/>
      </c>
      <c r="B21" s="16"/>
      <c r="C21" s="16"/>
      <c r="D21" s="16"/>
      <c r="E21" s="393"/>
      <c r="F21" s="393"/>
      <c r="G21" s="18"/>
      <c r="H21" s="18"/>
      <c r="I21" s="18"/>
      <c r="J21" s="18"/>
      <c r="K21" s="18"/>
      <c r="L21" s="18"/>
      <c r="M21" s="18"/>
      <c r="N21" s="18"/>
      <c r="O21" s="18">
        <f t="shared" si="1"/>
        <v>0</v>
      </c>
      <c r="P21" s="18" t="str">
        <f t="shared" si="2"/>
        <v/>
      </c>
      <c r="Q21" s="16"/>
      <c r="R21" s="19" t="s">
        <v>532</v>
      </c>
      <c r="S21" s="40"/>
      <c r="T21" s="40"/>
      <c r="U21" s="40"/>
      <c r="V21" s="40"/>
      <c r="W21" s="40"/>
      <c r="X21" s="40"/>
      <c r="Y21" s="40"/>
    </row>
    <row r="22" ht="15.6" spans="1:25">
      <c r="A22" s="15" t="str">
        <f t="shared" si="0"/>
        <v/>
      </c>
      <c r="B22" s="16"/>
      <c r="C22" s="16"/>
      <c r="D22" s="16"/>
      <c r="E22" s="393"/>
      <c r="F22" s="393"/>
      <c r="G22" s="18"/>
      <c r="H22" s="18"/>
      <c r="I22" s="18"/>
      <c r="J22" s="18"/>
      <c r="K22" s="18"/>
      <c r="L22" s="18"/>
      <c r="M22" s="18"/>
      <c r="N22" s="18"/>
      <c r="O22" s="18">
        <f t="shared" si="1"/>
        <v>0</v>
      </c>
      <c r="P22" s="18" t="str">
        <f t="shared" si="2"/>
        <v/>
      </c>
      <c r="Q22" s="16"/>
      <c r="R22" s="19" t="s">
        <v>533</v>
      </c>
      <c r="S22" s="40"/>
      <c r="T22" s="40"/>
      <c r="U22" s="40"/>
      <c r="V22" s="40"/>
      <c r="W22" s="40"/>
      <c r="X22" s="40"/>
      <c r="Y22" s="40"/>
    </row>
    <row r="23" ht="15.6" spans="1:25">
      <c r="A23" s="15" t="str">
        <f t="shared" si="0"/>
        <v/>
      </c>
      <c r="B23" s="16"/>
      <c r="C23" s="16"/>
      <c r="D23" s="16"/>
      <c r="E23" s="393"/>
      <c r="F23" s="393"/>
      <c r="G23" s="18"/>
      <c r="H23" s="18"/>
      <c r="I23" s="18"/>
      <c r="J23" s="18"/>
      <c r="K23" s="18"/>
      <c r="L23" s="18"/>
      <c r="M23" s="18"/>
      <c r="N23" s="18"/>
      <c r="O23" s="18">
        <f t="shared" si="1"/>
        <v>0</v>
      </c>
      <c r="P23" s="18" t="str">
        <f t="shared" si="2"/>
        <v/>
      </c>
      <c r="Q23" s="16"/>
      <c r="R23" s="19" t="s">
        <v>538</v>
      </c>
      <c r="S23" s="40"/>
      <c r="T23" s="40"/>
      <c r="U23" s="40"/>
      <c r="V23" s="40"/>
      <c r="W23" s="40"/>
      <c r="X23" s="40"/>
      <c r="Y23" s="40"/>
    </row>
    <row r="24" ht="15.6" spans="1:25">
      <c r="A24" s="15" t="str">
        <f t="shared" si="0"/>
        <v/>
      </c>
      <c r="B24" s="16"/>
      <c r="C24" s="16"/>
      <c r="D24" s="16"/>
      <c r="E24" s="393"/>
      <c r="F24" s="393"/>
      <c r="G24" s="18"/>
      <c r="H24" s="18"/>
      <c r="I24" s="18"/>
      <c r="J24" s="18"/>
      <c r="K24" s="18"/>
      <c r="L24" s="18"/>
      <c r="M24" s="18"/>
      <c r="N24" s="18"/>
      <c r="O24" s="18">
        <f t="shared" si="1"/>
        <v>0</v>
      </c>
      <c r="P24" s="18" t="str">
        <f t="shared" si="2"/>
        <v/>
      </c>
      <c r="Q24" s="16"/>
      <c r="R24" s="19" t="s">
        <v>539</v>
      </c>
      <c r="S24" s="40"/>
      <c r="T24" s="40"/>
      <c r="U24" s="40"/>
      <c r="V24" s="40"/>
      <c r="W24" s="40"/>
      <c r="X24" s="40"/>
      <c r="Y24" s="40"/>
    </row>
    <row r="25" ht="15.6" spans="1:25">
      <c r="A25" s="45" t="s">
        <v>724</v>
      </c>
      <c r="B25" s="16"/>
      <c r="C25" s="16"/>
      <c r="D25" s="16"/>
      <c r="E25" s="393"/>
      <c r="F25" s="393"/>
      <c r="G25" s="18"/>
      <c r="H25" s="18">
        <f>SUM(H8:H24)</f>
        <v>0</v>
      </c>
      <c r="I25" s="18"/>
      <c r="J25" s="18"/>
      <c r="K25" s="18">
        <f>SUM(K8:K24)</f>
        <v>0</v>
      </c>
      <c r="L25" s="18">
        <f>SUM(L8:L24)</f>
        <v>0</v>
      </c>
      <c r="M25" s="18"/>
      <c r="N25" s="18"/>
      <c r="O25" s="18">
        <f>SUM(O8:O24)</f>
        <v>0</v>
      </c>
      <c r="P25" s="18" t="str">
        <f t="shared" si="2"/>
        <v/>
      </c>
      <c r="Q25" s="16"/>
      <c r="S25" s="40"/>
      <c r="T25" s="40"/>
      <c r="U25" s="40"/>
      <c r="V25" s="40"/>
      <c r="W25" s="40"/>
      <c r="X25" s="40"/>
      <c r="Y25" s="40"/>
    </row>
    <row r="26" ht="15.6" spans="1:25">
      <c r="A26" s="45" t="s">
        <v>725</v>
      </c>
      <c r="B26" s="16"/>
      <c r="C26" s="16"/>
      <c r="D26" s="16"/>
      <c r="E26" s="393"/>
      <c r="F26" s="393"/>
      <c r="G26" s="18"/>
      <c r="H26" s="18">
        <f>L25</f>
        <v>0</v>
      </c>
      <c r="I26" s="18"/>
      <c r="J26" s="18"/>
      <c r="K26" s="18">
        <f>L25</f>
        <v>0</v>
      </c>
      <c r="L26" s="18"/>
      <c r="M26" s="18"/>
      <c r="N26" s="18"/>
      <c r="O26" s="18"/>
      <c r="P26" s="18"/>
      <c r="Q26" s="16"/>
      <c r="S26" s="40"/>
      <c r="T26" s="40"/>
      <c r="U26" s="40"/>
      <c r="V26" s="40"/>
      <c r="W26" s="40"/>
      <c r="X26" s="40"/>
      <c r="Y26" s="40"/>
    </row>
    <row r="27" customHeight="1" spans="1:25">
      <c r="A27" s="66" t="s">
        <v>726</v>
      </c>
      <c r="B27" s="104"/>
      <c r="C27" s="104"/>
      <c r="D27" s="21"/>
      <c r="E27" s="393"/>
      <c r="F27" s="393"/>
      <c r="G27" s="18"/>
      <c r="H27" s="18">
        <f>H25-H26</f>
        <v>0</v>
      </c>
      <c r="I27" s="18"/>
      <c r="J27" s="18"/>
      <c r="K27" s="18">
        <f>K25-K26</f>
        <v>0</v>
      </c>
      <c r="L27" s="18"/>
      <c r="M27" s="18"/>
      <c r="N27" s="18"/>
      <c r="O27" s="18">
        <f>O25-O26</f>
        <v>0</v>
      </c>
      <c r="P27" s="18" t="str">
        <f t="shared" si="2"/>
        <v/>
      </c>
      <c r="Q27" s="23"/>
      <c r="S27" s="40"/>
      <c r="T27" s="40"/>
      <c r="U27" s="40"/>
      <c r="V27" s="40"/>
      <c r="W27" s="40"/>
      <c r="X27" s="40"/>
      <c r="Y27" s="40"/>
    </row>
    <row r="28" customHeight="1" spans="1:25">
      <c r="A28" s="3" t="str">
        <f>基本信息输入表!$K$6&amp;"填表人："&amp;基本信息输入表!$M$33</f>
        <v>产权持有人填表人：袁佳</v>
      </c>
      <c r="K28" s="3"/>
      <c r="L28" s="3"/>
      <c r="O28" s="3" t="str">
        <f>"评估人员："&amp;基本信息输入表!$Q$33</f>
        <v>评估人员：韩策</v>
      </c>
      <c r="R28" s="27"/>
    </row>
    <row r="29" customHeight="1" spans="1:25">
      <c r="A29" s="3" t="str">
        <f>"填表日期："&amp;YEAR(基本信息输入表!$O$33)&amp;"年"&amp;MONTH(基本信息输入表!$O$33)&amp;"月"&amp;DAY(基本信息输入表!$O$33)&amp;"日"</f>
        <v>填表日期：2025年12月15日</v>
      </c>
      <c r="K29" s="3"/>
      <c r="L29" s="3"/>
    </row>
  </sheetData>
  <mergeCells count="22">
    <mergeCell ref="AB1:AC1"/>
    <mergeCell ref="A2:Q2"/>
    <mergeCell ref="A3:Q3"/>
    <mergeCell ref="G6:H6"/>
    <mergeCell ref="I6:K6"/>
    <mergeCell ref="M6:O6"/>
    <mergeCell ref="S6:Y6"/>
    <mergeCell ref="AB8:AC8"/>
    <mergeCell ref="A25:D25"/>
    <mergeCell ref="A26:D26"/>
    <mergeCell ref="A27:D27"/>
    <mergeCell ref="A6:A7"/>
    <mergeCell ref="B6:B7"/>
    <mergeCell ref="C6:C7"/>
    <mergeCell ref="D6:D7"/>
    <mergeCell ref="E6:E7"/>
    <mergeCell ref="F6:F7"/>
    <mergeCell ref="L6:L7"/>
    <mergeCell ref="P6:P7"/>
    <mergeCell ref="Q6:Q7"/>
    <mergeCell ref="AB2:AB4"/>
    <mergeCell ref="AB5:AB7"/>
  </mergeCells>
  <dataValidations count="1">
    <dataValidation type="list" allowBlank="1" showInputMessage="1" showErrorMessage="1" sqref="F8:F24">
      <formula1>$AA$8:$AA$10</formula1>
    </dataValidation>
  </dataValidation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scale="66" fitToHeight="0" orientation="landscape"/>
  <headerFooter scaleWithDoc="0">
    <oddFooter>&amp;C&amp;"宋体,常规"&amp;10第&amp;"Arial Narrow,常规"&amp;P&amp;"宋体,常规"页，共&amp;"Arial Narrow,常规"&amp;N&amp;"宋体,常规"页</oddFooter>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在产品自制半成品">
    <pageSetUpPr fitToPage="1"/>
  </sheetPr>
  <dimension ref="A1:P29"/>
  <sheetViews>
    <sheetView showGridLines="0" topLeftCell="A4" workbookViewId="0">
      <selection activeCell="F6" sqref="F6:H6"/>
    </sheetView>
  </sheetViews>
  <sheetFormatPr defaultColWidth="9" defaultRowHeight="15.75" customHeight="1"/>
  <cols>
    <col min="1" max="1" width="7.5" style="3" customWidth="1"/>
    <col min="2" max="2" width="20.5" style="3" customWidth="1"/>
    <col min="3" max="3" width="8" style="3" customWidth="1"/>
    <col min="4" max="5" width="8" style="3" hidden="1" customWidth="1" outlineLevel="1"/>
    <col min="6" max="6" width="10.6666666666667" style="3" customWidth="1" collapsed="1"/>
    <col min="7" max="8" width="5.5" style="3" customWidth="1"/>
    <col min="9" max="9" width="15" style="3" customWidth="1"/>
    <col min="10" max="10" width="9.16666666666667" style="3" customWidth="1"/>
    <col min="11" max="11" width="8" style="3" customWidth="1"/>
    <col min="12" max="12" width="8.66666666666667" style="3" customWidth="1"/>
    <col min="13" max="13" width="9.66666666666667" style="3" customWidth="1"/>
    <col min="14" max="14" width="8.66666666666667" style="3" customWidth="1"/>
    <col min="15" max="15" width="9.5" style="3" customWidth="1"/>
    <col min="16" max="16384" width="9" style="3"/>
  </cols>
  <sheetData>
    <row r="1" customHeight="1" spans="1:16">
      <c r="A1" s="4" t="s">
        <v>398</v>
      </c>
    </row>
    <row r="2" s="1" customFormat="1" ht="30" customHeight="1" spans="1:16">
      <c r="A2" s="5" t="s">
        <v>727</v>
      </c>
      <c r="B2" s="5"/>
      <c r="C2" s="5"/>
      <c r="D2" s="5"/>
      <c r="E2" s="5"/>
      <c r="F2" s="5"/>
      <c r="G2" s="5"/>
      <c r="H2" s="5"/>
      <c r="I2" s="5"/>
      <c r="J2" s="5"/>
      <c r="K2" s="5"/>
      <c r="L2" s="5"/>
      <c r="M2" s="5"/>
      <c r="N2" s="5"/>
      <c r="O2" s="5"/>
    </row>
    <row r="3" customHeight="1" spans="1:16">
      <c r="A3" s="2" t="str">
        <f>"评估基准日："&amp;TEXT(基本信息输入表!M7,"yyyy年mm月dd日")</f>
        <v>评估基准日：2025年11月30日</v>
      </c>
      <c r="B3" s="2"/>
      <c r="C3" s="2"/>
      <c r="D3" s="2"/>
      <c r="E3" s="2"/>
      <c r="F3" s="2"/>
      <c r="G3" s="2"/>
      <c r="H3" s="2"/>
      <c r="I3" s="2"/>
      <c r="J3" s="2"/>
      <c r="K3" s="2"/>
      <c r="L3" s="2"/>
      <c r="M3" s="2"/>
      <c r="N3" s="2"/>
      <c r="O3" s="2"/>
    </row>
    <row r="4" ht="14.25" customHeight="1" spans="1:16">
      <c r="A4" s="2"/>
      <c r="B4" s="2"/>
      <c r="C4" s="2"/>
      <c r="D4" s="2"/>
      <c r="E4" s="2"/>
      <c r="F4" s="2"/>
      <c r="G4" s="2"/>
      <c r="H4" s="2"/>
      <c r="I4" s="2"/>
      <c r="J4" s="2"/>
      <c r="K4" s="2"/>
      <c r="L4" s="2"/>
      <c r="M4" s="2"/>
      <c r="N4" s="2"/>
      <c r="O4" s="25" t="s">
        <v>728</v>
      </c>
    </row>
    <row r="5" customHeight="1" spans="1:16">
      <c r="A5" s="3" t="str">
        <f>基本信息输入表!K6&amp;"："&amp;基本信息输入表!M6</f>
        <v>产权持有人：湖北省徽工生物技本研究有限公司</v>
      </c>
      <c r="O5" s="10" t="str">
        <f>"金额单位："&amp;基本信息输入表!M10&amp;"元"</f>
        <v>金额单位：人民币元</v>
      </c>
    </row>
    <row r="6" s="2" customFormat="1" customHeight="1" spans="1:16">
      <c r="A6" s="38" t="s">
        <v>401</v>
      </c>
      <c r="B6" s="38" t="s">
        <v>655</v>
      </c>
      <c r="C6" s="64" t="s">
        <v>656</v>
      </c>
      <c r="D6" s="113" t="s">
        <v>403</v>
      </c>
      <c r="E6" s="114"/>
      <c r="F6" s="38" t="s">
        <v>502</v>
      </c>
      <c r="G6" s="38"/>
      <c r="H6" s="38"/>
      <c r="I6" s="279" t="s">
        <v>729</v>
      </c>
      <c r="J6" s="167" t="s">
        <v>730</v>
      </c>
      <c r="K6" s="38" t="s">
        <v>405</v>
      </c>
      <c r="L6" s="38"/>
      <c r="M6" s="38"/>
      <c r="N6" s="38" t="s">
        <v>407</v>
      </c>
      <c r="O6" s="38" t="s">
        <v>503</v>
      </c>
    </row>
    <row r="7" s="2" customFormat="1" customHeight="1" spans="1:16">
      <c r="A7" s="133"/>
      <c r="B7" s="134"/>
      <c r="C7" s="337"/>
      <c r="D7" s="122" t="s">
        <v>690</v>
      </c>
      <c r="E7" s="122" t="s">
        <v>658</v>
      </c>
      <c r="F7" s="135" t="s">
        <v>659</v>
      </c>
      <c r="G7" s="139" t="s">
        <v>660</v>
      </c>
      <c r="H7" s="139" t="s">
        <v>661</v>
      </c>
      <c r="I7" s="140"/>
      <c r="J7" s="542"/>
      <c r="K7" s="135" t="s">
        <v>662</v>
      </c>
      <c r="L7" s="139" t="s">
        <v>663</v>
      </c>
      <c r="M7" s="139" t="s">
        <v>661</v>
      </c>
      <c r="N7" s="141"/>
      <c r="O7" s="134"/>
      <c r="P7" s="14" t="s">
        <v>518</v>
      </c>
    </row>
    <row r="8" s="2" customFormat="1" ht="13.2" spans="1:16">
      <c r="A8" s="15" t="str">
        <f>IF(B8="","",ROW()-7)</f>
        <v/>
      </c>
      <c r="B8" s="16"/>
      <c r="C8" s="16"/>
      <c r="D8" s="18"/>
      <c r="E8" s="18"/>
      <c r="F8" s="18"/>
      <c r="G8" s="18"/>
      <c r="H8" s="18"/>
      <c r="I8" s="18"/>
      <c r="J8" s="18"/>
      <c r="K8" s="18"/>
      <c r="L8" s="18"/>
      <c r="M8" s="18">
        <f>K8*L8</f>
        <v>0</v>
      </c>
      <c r="N8" s="18" t="str">
        <f>IF(H8-I8=0,"",(M8-H8+I8)/(H8-I8)*100)</f>
        <v/>
      </c>
      <c r="O8" s="16"/>
      <c r="P8" s="19" t="s">
        <v>519</v>
      </c>
    </row>
    <row r="9" ht="15.6" spans="1:16">
      <c r="A9" s="15" t="str">
        <f t="shared" ref="A9:A24" si="0">IF(B9="","",ROW()-7)</f>
        <v/>
      </c>
      <c r="B9" s="16"/>
      <c r="C9" s="16"/>
      <c r="D9" s="18"/>
      <c r="E9" s="18"/>
      <c r="F9" s="18"/>
      <c r="G9" s="18"/>
      <c r="H9" s="18"/>
      <c r="I9" s="18"/>
      <c r="J9" s="18"/>
      <c r="K9" s="18"/>
      <c r="L9" s="18"/>
      <c r="M9" s="18">
        <f t="shared" ref="M9:M24" si="1">K9*L9</f>
        <v>0</v>
      </c>
      <c r="N9" s="18" t="str">
        <f t="shared" ref="N9:N27" si="2">IF(H9-I9=0,"",(M9-H9+I9)/(H9-I9)*100)</f>
        <v/>
      </c>
      <c r="O9" s="16"/>
      <c r="P9" s="19" t="s">
        <v>520</v>
      </c>
    </row>
    <row r="10" ht="15.6" spans="1:16">
      <c r="A10" s="15" t="str">
        <f t="shared" si="0"/>
        <v/>
      </c>
      <c r="B10" s="16"/>
      <c r="C10" s="16"/>
      <c r="D10" s="18"/>
      <c r="E10" s="18"/>
      <c r="F10" s="18"/>
      <c r="G10" s="18"/>
      <c r="H10" s="18"/>
      <c r="I10" s="18"/>
      <c r="J10" s="18"/>
      <c r="K10" s="18"/>
      <c r="L10" s="18"/>
      <c r="M10" s="18">
        <f t="shared" si="1"/>
        <v>0</v>
      </c>
      <c r="N10" s="18" t="str">
        <f t="shared" si="2"/>
        <v/>
      </c>
      <c r="O10" s="16"/>
      <c r="P10" s="19" t="s">
        <v>521</v>
      </c>
    </row>
    <row r="11" ht="15.6" spans="1:16">
      <c r="A11" s="15" t="str">
        <f t="shared" si="0"/>
        <v/>
      </c>
      <c r="B11" s="16"/>
      <c r="C11" s="16"/>
      <c r="D11" s="18"/>
      <c r="E11" s="18"/>
      <c r="F11" s="18"/>
      <c r="G11" s="18"/>
      <c r="H11" s="18"/>
      <c r="I11" s="18"/>
      <c r="J11" s="18"/>
      <c r="K11" s="18"/>
      <c r="L11" s="18"/>
      <c r="M11" s="18">
        <f t="shared" si="1"/>
        <v>0</v>
      </c>
      <c r="N11" s="18" t="str">
        <f t="shared" si="2"/>
        <v/>
      </c>
      <c r="O11" s="16"/>
      <c r="P11" s="19" t="s">
        <v>522</v>
      </c>
    </row>
    <row r="12" ht="15.6" spans="1:16">
      <c r="A12" s="15" t="str">
        <f t="shared" si="0"/>
        <v/>
      </c>
      <c r="B12" s="16"/>
      <c r="C12" s="16"/>
      <c r="D12" s="18"/>
      <c r="E12" s="18"/>
      <c r="F12" s="18"/>
      <c r="G12" s="18"/>
      <c r="H12" s="18"/>
      <c r="I12" s="18"/>
      <c r="J12" s="18"/>
      <c r="K12" s="18"/>
      <c r="L12" s="18"/>
      <c r="M12" s="18">
        <f t="shared" si="1"/>
        <v>0</v>
      </c>
      <c r="N12" s="18" t="str">
        <f t="shared" si="2"/>
        <v/>
      </c>
      <c r="O12" s="16"/>
      <c r="P12" s="19" t="s">
        <v>523</v>
      </c>
    </row>
    <row r="13" ht="15.6" spans="1:16">
      <c r="A13" s="15" t="str">
        <f t="shared" si="0"/>
        <v/>
      </c>
      <c r="B13" s="16"/>
      <c r="C13" s="16"/>
      <c r="D13" s="18"/>
      <c r="E13" s="18"/>
      <c r="F13" s="18"/>
      <c r="G13" s="18"/>
      <c r="H13" s="18"/>
      <c r="I13" s="18"/>
      <c r="J13" s="18"/>
      <c r="K13" s="18"/>
      <c r="L13" s="18"/>
      <c r="M13" s="18">
        <f t="shared" si="1"/>
        <v>0</v>
      </c>
      <c r="N13" s="18" t="str">
        <f t="shared" si="2"/>
        <v/>
      </c>
      <c r="O13" s="16"/>
      <c r="P13" s="19" t="s">
        <v>524</v>
      </c>
    </row>
    <row r="14" ht="15.6" spans="1:16">
      <c r="A14" s="15" t="str">
        <f t="shared" si="0"/>
        <v/>
      </c>
      <c r="B14" s="16"/>
      <c r="C14" s="16"/>
      <c r="D14" s="18"/>
      <c r="E14" s="18"/>
      <c r="F14" s="18"/>
      <c r="G14" s="18"/>
      <c r="H14" s="18"/>
      <c r="I14" s="18"/>
      <c r="J14" s="18"/>
      <c r="K14" s="18"/>
      <c r="L14" s="18"/>
      <c r="M14" s="18">
        <f t="shared" si="1"/>
        <v>0</v>
      </c>
      <c r="N14" s="18" t="str">
        <f t="shared" si="2"/>
        <v/>
      </c>
      <c r="O14" s="16"/>
      <c r="P14" s="19" t="s">
        <v>525</v>
      </c>
    </row>
    <row r="15" ht="15.6" spans="1:16">
      <c r="A15" s="15" t="str">
        <f t="shared" si="0"/>
        <v/>
      </c>
      <c r="B15" s="16"/>
      <c r="C15" s="16"/>
      <c r="D15" s="18"/>
      <c r="E15" s="18"/>
      <c r="F15" s="18"/>
      <c r="G15" s="18"/>
      <c r="H15" s="18"/>
      <c r="I15" s="18"/>
      <c r="J15" s="18"/>
      <c r="K15" s="18"/>
      <c r="L15" s="18"/>
      <c r="M15" s="18">
        <f t="shared" si="1"/>
        <v>0</v>
      </c>
      <c r="N15" s="18" t="str">
        <f t="shared" si="2"/>
        <v/>
      </c>
      <c r="O15" s="16"/>
      <c r="P15" s="19" t="s">
        <v>526</v>
      </c>
    </row>
    <row r="16" ht="15.6" spans="1:16">
      <c r="A16" s="15" t="str">
        <f t="shared" si="0"/>
        <v/>
      </c>
      <c r="B16" s="16"/>
      <c r="C16" s="16"/>
      <c r="D16" s="18"/>
      <c r="E16" s="18"/>
      <c r="F16" s="18"/>
      <c r="G16" s="18"/>
      <c r="H16" s="18"/>
      <c r="I16" s="18"/>
      <c r="J16" s="18"/>
      <c r="K16" s="18"/>
      <c r="L16" s="18"/>
      <c r="M16" s="18">
        <f t="shared" si="1"/>
        <v>0</v>
      </c>
      <c r="N16" s="18" t="str">
        <f t="shared" si="2"/>
        <v/>
      </c>
      <c r="O16" s="16"/>
      <c r="P16" s="19" t="s">
        <v>527</v>
      </c>
    </row>
    <row r="17" ht="15.6" spans="1:16">
      <c r="A17" s="15" t="str">
        <f t="shared" si="0"/>
        <v/>
      </c>
      <c r="B17" s="16"/>
      <c r="C17" s="16"/>
      <c r="D17" s="18"/>
      <c r="E17" s="18"/>
      <c r="F17" s="18"/>
      <c r="G17" s="18"/>
      <c r="H17" s="18"/>
      <c r="I17" s="18"/>
      <c r="J17" s="18"/>
      <c r="K17" s="18"/>
      <c r="L17" s="18"/>
      <c r="M17" s="18">
        <f t="shared" si="1"/>
        <v>0</v>
      </c>
      <c r="N17" s="18" t="str">
        <f t="shared" si="2"/>
        <v/>
      </c>
      <c r="O17" s="16"/>
      <c r="P17" s="19" t="s">
        <v>528</v>
      </c>
    </row>
    <row r="18" ht="15.6" spans="1:16">
      <c r="A18" s="15" t="str">
        <f t="shared" si="0"/>
        <v/>
      </c>
      <c r="B18" s="16"/>
      <c r="C18" s="16"/>
      <c r="D18" s="18"/>
      <c r="E18" s="18"/>
      <c r="F18" s="18"/>
      <c r="G18" s="18"/>
      <c r="H18" s="18"/>
      <c r="I18" s="18"/>
      <c r="J18" s="18"/>
      <c r="K18" s="18"/>
      <c r="L18" s="18"/>
      <c r="M18" s="18">
        <f t="shared" si="1"/>
        <v>0</v>
      </c>
      <c r="N18" s="18" t="str">
        <f t="shared" si="2"/>
        <v/>
      </c>
      <c r="O18" s="16"/>
      <c r="P18" s="19" t="s">
        <v>529</v>
      </c>
    </row>
    <row r="19" ht="15.6" spans="1:16">
      <c r="A19" s="15" t="str">
        <f t="shared" si="0"/>
        <v/>
      </c>
      <c r="B19" s="16"/>
      <c r="C19" s="16"/>
      <c r="D19" s="18"/>
      <c r="E19" s="18"/>
      <c r="F19" s="18"/>
      <c r="G19" s="18"/>
      <c r="H19" s="18"/>
      <c r="I19" s="18"/>
      <c r="J19" s="18"/>
      <c r="K19" s="18"/>
      <c r="L19" s="18"/>
      <c r="M19" s="18">
        <f t="shared" si="1"/>
        <v>0</v>
      </c>
      <c r="N19" s="18" t="str">
        <f t="shared" si="2"/>
        <v/>
      </c>
      <c r="O19" s="16"/>
      <c r="P19" s="19" t="s">
        <v>530</v>
      </c>
    </row>
    <row r="20" ht="15.6" spans="1:16">
      <c r="A20" s="15" t="str">
        <f t="shared" si="0"/>
        <v/>
      </c>
      <c r="B20" s="16"/>
      <c r="C20" s="16"/>
      <c r="D20" s="18"/>
      <c r="E20" s="18"/>
      <c r="F20" s="18"/>
      <c r="G20" s="18"/>
      <c r="H20" s="18"/>
      <c r="I20" s="18"/>
      <c r="J20" s="18"/>
      <c r="K20" s="18"/>
      <c r="L20" s="18"/>
      <c r="M20" s="18">
        <f t="shared" si="1"/>
        <v>0</v>
      </c>
      <c r="N20" s="18" t="str">
        <f t="shared" si="2"/>
        <v/>
      </c>
      <c r="O20" s="16"/>
      <c r="P20" s="19" t="s">
        <v>531</v>
      </c>
    </row>
    <row r="21" ht="15.6" spans="1:16">
      <c r="A21" s="15" t="str">
        <f t="shared" si="0"/>
        <v/>
      </c>
      <c r="B21" s="16"/>
      <c r="C21" s="16"/>
      <c r="D21" s="18"/>
      <c r="E21" s="18"/>
      <c r="F21" s="18"/>
      <c r="G21" s="18"/>
      <c r="H21" s="18"/>
      <c r="I21" s="18"/>
      <c r="J21" s="18"/>
      <c r="K21" s="18"/>
      <c r="L21" s="18"/>
      <c r="M21" s="18">
        <f t="shared" si="1"/>
        <v>0</v>
      </c>
      <c r="N21" s="18" t="str">
        <f t="shared" si="2"/>
        <v/>
      </c>
      <c r="O21" s="16"/>
      <c r="P21" s="19" t="s">
        <v>532</v>
      </c>
    </row>
    <row r="22" ht="15.6" spans="1:16">
      <c r="A22" s="15" t="str">
        <f t="shared" si="0"/>
        <v/>
      </c>
      <c r="B22" s="16"/>
      <c r="C22" s="16"/>
      <c r="D22" s="18"/>
      <c r="E22" s="18"/>
      <c r="F22" s="18"/>
      <c r="G22" s="18"/>
      <c r="H22" s="18"/>
      <c r="I22" s="18"/>
      <c r="J22" s="18"/>
      <c r="K22" s="18"/>
      <c r="L22" s="18"/>
      <c r="M22" s="18">
        <f t="shared" si="1"/>
        <v>0</v>
      </c>
      <c r="N22" s="18" t="str">
        <f t="shared" si="2"/>
        <v/>
      </c>
      <c r="O22" s="16"/>
      <c r="P22" s="19" t="s">
        <v>533</v>
      </c>
    </row>
    <row r="23" ht="15.6" spans="1:16">
      <c r="A23" s="15" t="str">
        <f t="shared" si="0"/>
        <v/>
      </c>
      <c r="B23" s="16"/>
      <c r="C23" s="16"/>
      <c r="D23" s="18"/>
      <c r="E23" s="18"/>
      <c r="F23" s="18"/>
      <c r="G23" s="18"/>
      <c r="H23" s="18"/>
      <c r="I23" s="18"/>
      <c r="J23" s="18"/>
      <c r="K23" s="18"/>
      <c r="L23" s="18"/>
      <c r="M23" s="18">
        <f t="shared" si="1"/>
        <v>0</v>
      </c>
      <c r="N23" s="18" t="str">
        <f t="shared" si="2"/>
        <v/>
      </c>
      <c r="O23" s="16"/>
      <c r="P23" s="19" t="s">
        <v>538</v>
      </c>
    </row>
    <row r="24" ht="15.6" spans="1:16">
      <c r="A24" s="15" t="str">
        <f t="shared" si="0"/>
        <v/>
      </c>
      <c r="B24" s="16"/>
      <c r="C24" s="16"/>
      <c r="D24" s="18"/>
      <c r="E24" s="18"/>
      <c r="F24" s="18"/>
      <c r="G24" s="18"/>
      <c r="H24" s="18"/>
      <c r="I24" s="18"/>
      <c r="J24" s="18"/>
      <c r="K24" s="18"/>
      <c r="L24" s="18"/>
      <c r="M24" s="18">
        <f t="shared" si="1"/>
        <v>0</v>
      </c>
      <c r="N24" s="18" t="str">
        <f t="shared" si="2"/>
        <v/>
      </c>
      <c r="O24" s="16"/>
      <c r="P24" s="19" t="s">
        <v>539</v>
      </c>
    </row>
    <row r="25" ht="15.6" spans="1:16">
      <c r="A25" s="45" t="s">
        <v>731</v>
      </c>
      <c r="B25" s="16"/>
      <c r="C25" s="16"/>
      <c r="D25" s="18"/>
      <c r="E25" s="18">
        <f>SUM(E8:E24)</f>
        <v>0</v>
      </c>
      <c r="F25" s="18"/>
      <c r="G25" s="18"/>
      <c r="H25" s="18">
        <f>SUM(H8:H24)</f>
        <v>0</v>
      </c>
      <c r="I25" s="18">
        <f>SUM(I8:I24)</f>
        <v>0</v>
      </c>
      <c r="J25" s="18"/>
      <c r="K25" s="18"/>
      <c r="L25" s="18"/>
      <c r="M25" s="18">
        <f>SUM(M8:M24)</f>
        <v>0</v>
      </c>
      <c r="N25" s="18" t="str">
        <f t="shared" si="2"/>
        <v/>
      </c>
      <c r="O25" s="16"/>
      <c r="P25" s="2"/>
    </row>
    <row r="26" ht="15.6" spans="1:16">
      <c r="A26" s="45" t="s">
        <v>732</v>
      </c>
      <c r="B26" s="16"/>
      <c r="C26" s="16"/>
      <c r="D26" s="18"/>
      <c r="E26" s="18">
        <f>I25</f>
        <v>0</v>
      </c>
      <c r="F26" s="18"/>
      <c r="G26" s="18"/>
      <c r="H26" s="18">
        <f>I25</f>
        <v>0</v>
      </c>
      <c r="I26" s="18"/>
      <c r="J26" s="18"/>
      <c r="K26" s="18"/>
      <c r="L26" s="18"/>
      <c r="M26" s="18"/>
      <c r="N26" s="18"/>
      <c r="O26" s="16"/>
      <c r="P26" s="2"/>
    </row>
    <row r="27" customHeight="1" spans="1:16">
      <c r="A27" s="22" t="s">
        <v>733</v>
      </c>
      <c r="B27" s="22"/>
      <c r="C27" s="22"/>
      <c r="D27" s="18"/>
      <c r="E27" s="18">
        <f>E25-E26</f>
        <v>0</v>
      </c>
      <c r="F27" s="18"/>
      <c r="G27" s="18"/>
      <c r="H27" s="18">
        <f>H25-H26</f>
        <v>0</v>
      </c>
      <c r="I27" s="18"/>
      <c r="J27" s="18"/>
      <c r="K27" s="18"/>
      <c r="L27" s="18"/>
      <c r="M27" s="18">
        <f>M25-M26</f>
        <v>0</v>
      </c>
      <c r="N27" s="18" t="str">
        <f t="shared" si="2"/>
        <v/>
      </c>
      <c r="O27" s="23"/>
      <c r="P27" s="2"/>
    </row>
    <row r="28" customHeight="1" spans="1:16">
      <c r="A28" s="3" t="str">
        <f>基本信息输入表!$K$6&amp;"填表人："&amp;基本信息输入表!$M$34</f>
        <v>产权持有人填表人：袁佳</v>
      </c>
      <c r="M28" s="3" t="str">
        <f>"评估人员："&amp;基本信息输入表!$Q$34</f>
        <v>评估人员：韩策</v>
      </c>
      <c r="P28" s="27"/>
    </row>
    <row r="29" customHeight="1" spans="1:16">
      <c r="A29" s="3" t="str">
        <f>"填表日期："&amp;YEAR(基本信息输入表!$O$34)&amp;"年"&amp;MONTH(基本信息输入表!$O$34)&amp;"月"&amp;DAY(基本信息输入表!$O$34)&amp;"日"</f>
        <v>填表日期：2025年12月15日</v>
      </c>
    </row>
  </sheetData>
  <mergeCells count="15">
    <mergeCell ref="A2:O2"/>
    <mergeCell ref="A3:O3"/>
    <mergeCell ref="D6:E6"/>
    <mergeCell ref="F6:H6"/>
    <mergeCell ref="K6:M6"/>
    <mergeCell ref="A25:C25"/>
    <mergeCell ref="A26:C26"/>
    <mergeCell ref="A27:C27"/>
    <mergeCell ref="A6:A7"/>
    <mergeCell ref="B6:B7"/>
    <mergeCell ref="C6:C7"/>
    <mergeCell ref="I6:I7"/>
    <mergeCell ref="J6:J7"/>
    <mergeCell ref="N6:N7"/>
    <mergeCell ref="O6:O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scale="81" fitToHeight="0" orientation="landscape"/>
  <headerFooter scaleWithDoc="0">
    <oddFooter>&amp;C&amp;"宋体,常规"&amp;10第&amp;"Arial Narrow,常规"&amp;P&amp;"宋体,常规"页，共&amp;"Arial Narrow,常规"&amp;N&amp;"宋体,常规"页</oddFooter>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发出商品">
    <pageSetUpPr fitToPage="1"/>
  </sheetPr>
  <dimension ref="A1:P29"/>
  <sheetViews>
    <sheetView showGridLines="0" topLeftCell="A4" workbookViewId="0">
      <selection activeCell="G6" sqref="G6:I6"/>
    </sheetView>
  </sheetViews>
  <sheetFormatPr defaultColWidth="9" defaultRowHeight="15.75" customHeight="1"/>
  <cols>
    <col min="1" max="1" width="6.16666666666667" style="3" customWidth="1"/>
    <col min="2" max="2" width="13.6666666666667" style="3" customWidth="1"/>
    <col min="3" max="3" width="11.1666666666667" style="3" customWidth="1"/>
    <col min="4" max="4" width="8" style="3" customWidth="1"/>
    <col min="5" max="6" width="8" style="3" hidden="1" customWidth="1" outlineLevel="1"/>
    <col min="7" max="7" width="4.66666666666667" style="3" customWidth="1" collapsed="1"/>
    <col min="8" max="9" width="5.5" style="3" customWidth="1"/>
    <col min="10" max="10" width="15" style="3" customWidth="1"/>
    <col min="11" max="11" width="8" style="3" customWidth="1"/>
    <col min="12" max="12" width="8.66666666666667" style="3" customWidth="1"/>
    <col min="13" max="13" width="9.66666666666667" style="3" customWidth="1"/>
    <col min="14" max="14" width="7.66666666666667" style="3" customWidth="1"/>
    <col min="15" max="15" width="8.16666666666667" style="3" customWidth="1"/>
    <col min="16" max="16" width="13.1666666666667" style="2" customWidth="1"/>
    <col min="17" max="16384" width="9" style="3"/>
  </cols>
  <sheetData>
    <row r="1" customHeight="1" spans="1:16">
      <c r="A1" s="4" t="s">
        <v>398</v>
      </c>
    </row>
    <row r="2" s="1" customFormat="1" ht="30" customHeight="1" spans="1:16">
      <c r="A2" s="5" t="s">
        <v>734</v>
      </c>
      <c r="B2" s="6"/>
      <c r="C2" s="6"/>
      <c r="D2" s="6"/>
      <c r="E2" s="6"/>
      <c r="F2" s="6"/>
      <c r="G2" s="6"/>
      <c r="H2" s="6"/>
      <c r="I2" s="6"/>
      <c r="J2" s="6"/>
      <c r="K2" s="6"/>
      <c r="L2" s="6"/>
      <c r="M2" s="6"/>
      <c r="N2" s="6"/>
      <c r="O2" s="6"/>
      <c r="P2" s="6"/>
    </row>
    <row r="3" customHeight="1" spans="1:16">
      <c r="A3" s="2" t="str">
        <f>"评估基准日："&amp;TEXT(基本信息输入表!M7,"yyyy年mm月dd日")</f>
        <v>评估基准日：2025年11月30日</v>
      </c>
      <c r="B3" s="2"/>
      <c r="C3" s="2"/>
      <c r="D3" s="2"/>
      <c r="E3" s="2"/>
      <c r="F3" s="2"/>
      <c r="G3" s="2"/>
      <c r="H3" s="2"/>
      <c r="I3" s="2"/>
      <c r="J3" s="2"/>
      <c r="K3" s="2"/>
      <c r="L3" s="2"/>
      <c r="M3" s="2"/>
      <c r="N3" s="2"/>
      <c r="O3" s="2"/>
    </row>
    <row r="4" ht="14.25" customHeight="1" spans="1:16">
      <c r="A4" s="2"/>
      <c r="B4" s="2"/>
      <c r="C4" s="2"/>
      <c r="D4" s="2"/>
      <c r="E4" s="2"/>
      <c r="F4" s="2"/>
      <c r="G4" s="2"/>
      <c r="H4" s="2"/>
      <c r="I4" s="2"/>
      <c r="J4" s="2"/>
      <c r="K4" s="2"/>
      <c r="L4" s="2"/>
      <c r="M4" s="2"/>
      <c r="N4" s="25" t="s">
        <v>735</v>
      </c>
      <c r="O4" s="25"/>
    </row>
    <row r="5" customHeight="1" spans="1:16">
      <c r="A5" s="3" t="str">
        <f>基本信息输入表!K6&amp;"："&amp;基本信息输入表!M6</f>
        <v>产权持有人：湖北省徽工生物技本研究有限公司</v>
      </c>
      <c r="O5" s="10" t="str">
        <f>"金额单位："&amp;基本信息输入表!M10&amp;"元"</f>
        <v>金额单位：人民币元</v>
      </c>
    </row>
    <row r="6" s="2" customFormat="1" customHeight="1" spans="1:16">
      <c r="A6" s="38" t="s">
        <v>401</v>
      </c>
      <c r="B6" s="38" t="s">
        <v>736</v>
      </c>
      <c r="C6" s="38" t="s">
        <v>737</v>
      </c>
      <c r="D6" s="64" t="s">
        <v>656</v>
      </c>
      <c r="E6" s="113" t="s">
        <v>403</v>
      </c>
      <c r="F6" s="114"/>
      <c r="G6" s="38" t="s">
        <v>502</v>
      </c>
      <c r="H6" s="38"/>
      <c r="I6" s="38"/>
      <c r="J6" s="279" t="s">
        <v>631</v>
      </c>
      <c r="K6" s="38" t="s">
        <v>405</v>
      </c>
      <c r="L6" s="38"/>
      <c r="M6" s="38"/>
      <c r="N6" s="38" t="s">
        <v>407</v>
      </c>
      <c r="O6" s="38" t="s">
        <v>503</v>
      </c>
    </row>
    <row r="7" s="2" customFormat="1" customHeight="1" spans="1:16">
      <c r="A7" s="133"/>
      <c r="B7" s="277"/>
      <c r="C7" s="277"/>
      <c r="D7" s="248"/>
      <c r="E7" s="541" t="s">
        <v>690</v>
      </c>
      <c r="F7" s="541" t="s">
        <v>658</v>
      </c>
      <c r="G7" s="135" t="s">
        <v>659</v>
      </c>
      <c r="H7" s="372" t="s">
        <v>660</v>
      </c>
      <c r="I7" s="372" t="s">
        <v>661</v>
      </c>
      <c r="J7" s="185"/>
      <c r="K7" s="135" t="s">
        <v>662</v>
      </c>
      <c r="L7" s="372" t="s">
        <v>663</v>
      </c>
      <c r="M7" s="372" t="s">
        <v>661</v>
      </c>
      <c r="N7" s="371"/>
      <c r="O7" s="277"/>
      <c r="P7" s="14" t="s">
        <v>518</v>
      </c>
    </row>
    <row r="8" ht="15.6" spans="1:16">
      <c r="A8" s="15" t="str">
        <f>IF(B8="","",ROW()-7)</f>
        <v/>
      </c>
      <c r="B8" s="16"/>
      <c r="C8" s="16"/>
      <c r="D8" s="16"/>
      <c r="E8" s="18"/>
      <c r="F8" s="18"/>
      <c r="G8" s="18"/>
      <c r="H8" s="18"/>
      <c r="I8" s="18"/>
      <c r="J8" s="18"/>
      <c r="K8" s="18"/>
      <c r="L8" s="18"/>
      <c r="M8" s="18">
        <f>K8*L8</f>
        <v>0</v>
      </c>
      <c r="N8" s="18" t="str">
        <f>IF(I8-J8=0,"",(M8-I8+J8)/(I8-J8)*100)</f>
        <v/>
      </c>
      <c r="O8" s="16"/>
      <c r="P8" s="19" t="s">
        <v>519</v>
      </c>
    </row>
    <row r="9" ht="15.6" spans="1:16">
      <c r="A9" s="15" t="str">
        <f t="shared" ref="A9:A24" si="0">IF(B9="","",ROW()-7)</f>
        <v/>
      </c>
      <c r="B9" s="16"/>
      <c r="C9" s="16"/>
      <c r="D9" s="16"/>
      <c r="E9" s="18"/>
      <c r="F9" s="18"/>
      <c r="G9" s="18"/>
      <c r="H9" s="18"/>
      <c r="I9" s="18"/>
      <c r="J9" s="18"/>
      <c r="K9" s="18"/>
      <c r="L9" s="18"/>
      <c r="M9" s="18">
        <f t="shared" ref="M9:M24" si="1">K9*L9</f>
        <v>0</v>
      </c>
      <c r="N9" s="18" t="str">
        <f t="shared" ref="N9:N27" si="2">IF(I9-J9=0,"",(M9-I9+J9)/(I9-J9)*100)</f>
        <v/>
      </c>
      <c r="O9" s="16"/>
      <c r="P9" s="19" t="s">
        <v>520</v>
      </c>
    </row>
    <row r="10" ht="15.6" spans="1:16">
      <c r="A10" s="15" t="str">
        <f t="shared" si="0"/>
        <v/>
      </c>
      <c r="B10" s="16"/>
      <c r="C10" s="16"/>
      <c r="D10" s="16"/>
      <c r="E10" s="18"/>
      <c r="F10" s="18"/>
      <c r="G10" s="18"/>
      <c r="H10" s="18"/>
      <c r="I10" s="18"/>
      <c r="J10" s="18"/>
      <c r="K10" s="18"/>
      <c r="L10" s="18"/>
      <c r="M10" s="18">
        <f t="shared" si="1"/>
        <v>0</v>
      </c>
      <c r="N10" s="18" t="str">
        <f t="shared" si="2"/>
        <v/>
      </c>
      <c r="O10" s="16"/>
      <c r="P10" s="19" t="s">
        <v>521</v>
      </c>
    </row>
    <row r="11" ht="15.6" spans="1:16">
      <c r="A11" s="15" t="str">
        <f t="shared" si="0"/>
        <v/>
      </c>
      <c r="B11" s="16"/>
      <c r="C11" s="16"/>
      <c r="D11" s="16"/>
      <c r="E11" s="18"/>
      <c r="F11" s="18"/>
      <c r="G11" s="18"/>
      <c r="H11" s="18"/>
      <c r="I11" s="18"/>
      <c r="J11" s="18"/>
      <c r="K11" s="18"/>
      <c r="L11" s="18"/>
      <c r="M11" s="18">
        <f t="shared" si="1"/>
        <v>0</v>
      </c>
      <c r="N11" s="18" t="str">
        <f t="shared" si="2"/>
        <v/>
      </c>
      <c r="O11" s="16"/>
      <c r="P11" s="19" t="s">
        <v>522</v>
      </c>
    </row>
    <row r="12" ht="15.6" spans="1:16">
      <c r="A12" s="15" t="str">
        <f t="shared" si="0"/>
        <v/>
      </c>
      <c r="B12" s="16"/>
      <c r="C12" s="16"/>
      <c r="D12" s="16"/>
      <c r="E12" s="18"/>
      <c r="F12" s="18"/>
      <c r="G12" s="18"/>
      <c r="H12" s="18"/>
      <c r="I12" s="18"/>
      <c r="J12" s="18"/>
      <c r="K12" s="18"/>
      <c r="L12" s="18"/>
      <c r="M12" s="18">
        <f t="shared" si="1"/>
        <v>0</v>
      </c>
      <c r="N12" s="18" t="str">
        <f t="shared" si="2"/>
        <v/>
      </c>
      <c r="O12" s="16"/>
      <c r="P12" s="19" t="s">
        <v>523</v>
      </c>
    </row>
    <row r="13" ht="15.6" spans="1:16">
      <c r="A13" s="15" t="str">
        <f t="shared" si="0"/>
        <v/>
      </c>
      <c r="B13" s="16"/>
      <c r="C13" s="16"/>
      <c r="D13" s="16"/>
      <c r="E13" s="18"/>
      <c r="F13" s="18"/>
      <c r="G13" s="18"/>
      <c r="H13" s="18"/>
      <c r="I13" s="18"/>
      <c r="J13" s="18"/>
      <c r="K13" s="18"/>
      <c r="L13" s="18"/>
      <c r="M13" s="18">
        <f t="shared" si="1"/>
        <v>0</v>
      </c>
      <c r="N13" s="18" t="str">
        <f t="shared" si="2"/>
        <v/>
      </c>
      <c r="O13" s="16"/>
      <c r="P13" s="19" t="s">
        <v>524</v>
      </c>
    </row>
    <row r="14" ht="15.6" spans="1:16">
      <c r="A14" s="15" t="str">
        <f t="shared" si="0"/>
        <v/>
      </c>
      <c r="B14" s="16"/>
      <c r="C14" s="16"/>
      <c r="D14" s="16"/>
      <c r="E14" s="18"/>
      <c r="F14" s="18"/>
      <c r="G14" s="18"/>
      <c r="H14" s="18"/>
      <c r="I14" s="18"/>
      <c r="J14" s="18"/>
      <c r="K14" s="18"/>
      <c r="L14" s="18"/>
      <c r="M14" s="18">
        <f t="shared" si="1"/>
        <v>0</v>
      </c>
      <c r="N14" s="18" t="str">
        <f t="shared" si="2"/>
        <v/>
      </c>
      <c r="O14" s="16"/>
      <c r="P14" s="19" t="s">
        <v>525</v>
      </c>
    </row>
    <row r="15" ht="15.6" spans="1:16">
      <c r="A15" s="15" t="str">
        <f t="shared" si="0"/>
        <v/>
      </c>
      <c r="B15" s="16"/>
      <c r="C15" s="16"/>
      <c r="D15" s="16"/>
      <c r="E15" s="18"/>
      <c r="F15" s="18"/>
      <c r="G15" s="18"/>
      <c r="H15" s="18"/>
      <c r="I15" s="18"/>
      <c r="J15" s="18"/>
      <c r="K15" s="18"/>
      <c r="L15" s="18"/>
      <c r="M15" s="18">
        <f t="shared" si="1"/>
        <v>0</v>
      </c>
      <c r="N15" s="18" t="str">
        <f t="shared" si="2"/>
        <v/>
      </c>
      <c r="O15" s="16"/>
      <c r="P15" s="19" t="s">
        <v>526</v>
      </c>
    </row>
    <row r="16" ht="15.6" spans="1:16">
      <c r="A16" s="15" t="str">
        <f t="shared" si="0"/>
        <v/>
      </c>
      <c r="B16" s="16"/>
      <c r="C16" s="16"/>
      <c r="D16" s="16"/>
      <c r="E16" s="18"/>
      <c r="F16" s="18"/>
      <c r="G16" s="18"/>
      <c r="H16" s="18"/>
      <c r="I16" s="18"/>
      <c r="J16" s="18"/>
      <c r="K16" s="18"/>
      <c r="L16" s="18"/>
      <c r="M16" s="18">
        <f t="shared" si="1"/>
        <v>0</v>
      </c>
      <c r="N16" s="18" t="str">
        <f t="shared" si="2"/>
        <v/>
      </c>
      <c r="O16" s="16"/>
      <c r="P16" s="19" t="s">
        <v>527</v>
      </c>
    </row>
    <row r="17" ht="15.6" spans="1:16">
      <c r="A17" s="15" t="str">
        <f t="shared" si="0"/>
        <v/>
      </c>
      <c r="B17" s="16"/>
      <c r="C17" s="16"/>
      <c r="D17" s="16"/>
      <c r="E17" s="18"/>
      <c r="F17" s="18"/>
      <c r="G17" s="18"/>
      <c r="H17" s="18"/>
      <c r="I17" s="18"/>
      <c r="J17" s="18"/>
      <c r="K17" s="18"/>
      <c r="L17" s="18"/>
      <c r="M17" s="18">
        <f t="shared" si="1"/>
        <v>0</v>
      </c>
      <c r="N17" s="18" t="str">
        <f t="shared" si="2"/>
        <v/>
      </c>
      <c r="O17" s="16"/>
      <c r="P17" s="19" t="s">
        <v>528</v>
      </c>
    </row>
    <row r="18" ht="15.6" spans="1:16">
      <c r="A18" s="15" t="str">
        <f t="shared" si="0"/>
        <v/>
      </c>
      <c r="B18" s="16"/>
      <c r="C18" s="16"/>
      <c r="D18" s="16"/>
      <c r="E18" s="18"/>
      <c r="F18" s="18"/>
      <c r="G18" s="18"/>
      <c r="H18" s="18"/>
      <c r="I18" s="18"/>
      <c r="J18" s="18"/>
      <c r="K18" s="18"/>
      <c r="L18" s="18"/>
      <c r="M18" s="18">
        <f t="shared" si="1"/>
        <v>0</v>
      </c>
      <c r="N18" s="18" t="str">
        <f t="shared" si="2"/>
        <v/>
      </c>
      <c r="O18" s="16"/>
      <c r="P18" s="19" t="s">
        <v>529</v>
      </c>
    </row>
    <row r="19" ht="15.6" spans="1:16">
      <c r="A19" s="15" t="str">
        <f t="shared" si="0"/>
        <v/>
      </c>
      <c r="B19" s="16"/>
      <c r="C19" s="16"/>
      <c r="D19" s="16"/>
      <c r="E19" s="18"/>
      <c r="F19" s="18"/>
      <c r="G19" s="18"/>
      <c r="H19" s="18"/>
      <c r="I19" s="18"/>
      <c r="J19" s="18"/>
      <c r="K19" s="18"/>
      <c r="L19" s="18"/>
      <c r="M19" s="18">
        <f t="shared" si="1"/>
        <v>0</v>
      </c>
      <c r="N19" s="18" t="str">
        <f t="shared" si="2"/>
        <v/>
      </c>
      <c r="O19" s="16"/>
      <c r="P19" s="19" t="s">
        <v>530</v>
      </c>
    </row>
    <row r="20" ht="15.6" spans="1:16">
      <c r="A20" s="15" t="str">
        <f t="shared" si="0"/>
        <v/>
      </c>
      <c r="B20" s="16"/>
      <c r="C20" s="16"/>
      <c r="D20" s="16"/>
      <c r="E20" s="18"/>
      <c r="F20" s="18"/>
      <c r="G20" s="18"/>
      <c r="H20" s="18"/>
      <c r="I20" s="18"/>
      <c r="J20" s="18"/>
      <c r="K20" s="18"/>
      <c r="L20" s="18"/>
      <c r="M20" s="18">
        <f t="shared" si="1"/>
        <v>0</v>
      </c>
      <c r="N20" s="18" t="str">
        <f t="shared" si="2"/>
        <v/>
      </c>
      <c r="O20" s="16"/>
      <c r="P20" s="19" t="s">
        <v>531</v>
      </c>
    </row>
    <row r="21" ht="15.6" spans="1:16">
      <c r="A21" s="15" t="str">
        <f t="shared" si="0"/>
        <v/>
      </c>
      <c r="B21" s="16"/>
      <c r="C21" s="16"/>
      <c r="D21" s="16"/>
      <c r="E21" s="18"/>
      <c r="F21" s="18"/>
      <c r="G21" s="18"/>
      <c r="H21" s="18"/>
      <c r="I21" s="18"/>
      <c r="J21" s="18"/>
      <c r="K21" s="18"/>
      <c r="L21" s="18"/>
      <c r="M21" s="18">
        <f t="shared" si="1"/>
        <v>0</v>
      </c>
      <c r="N21" s="18" t="str">
        <f t="shared" si="2"/>
        <v/>
      </c>
      <c r="O21" s="16"/>
      <c r="P21" s="19" t="s">
        <v>532</v>
      </c>
    </row>
    <row r="22" ht="15.6" spans="1:16">
      <c r="A22" s="15" t="str">
        <f t="shared" si="0"/>
        <v/>
      </c>
      <c r="B22" s="16"/>
      <c r="C22" s="16"/>
      <c r="D22" s="16"/>
      <c r="E22" s="18"/>
      <c r="F22" s="18"/>
      <c r="G22" s="18"/>
      <c r="H22" s="18"/>
      <c r="I22" s="18"/>
      <c r="J22" s="18"/>
      <c r="K22" s="18"/>
      <c r="L22" s="18"/>
      <c r="M22" s="18">
        <f t="shared" si="1"/>
        <v>0</v>
      </c>
      <c r="N22" s="18" t="str">
        <f t="shared" si="2"/>
        <v/>
      </c>
      <c r="O22" s="16"/>
      <c r="P22" s="19" t="s">
        <v>533</v>
      </c>
    </row>
    <row r="23" ht="15.6" spans="1:16">
      <c r="A23" s="15" t="str">
        <f t="shared" si="0"/>
        <v/>
      </c>
      <c r="B23" s="16"/>
      <c r="C23" s="16"/>
      <c r="D23" s="16"/>
      <c r="E23" s="18"/>
      <c r="F23" s="18"/>
      <c r="G23" s="18"/>
      <c r="H23" s="18"/>
      <c r="I23" s="18"/>
      <c r="J23" s="18"/>
      <c r="K23" s="18"/>
      <c r="L23" s="18"/>
      <c r="M23" s="18">
        <f t="shared" si="1"/>
        <v>0</v>
      </c>
      <c r="N23" s="18" t="str">
        <f t="shared" si="2"/>
        <v/>
      </c>
      <c r="O23" s="16"/>
      <c r="P23" s="19" t="s">
        <v>538</v>
      </c>
    </row>
    <row r="24" ht="15.6" spans="1:16">
      <c r="A24" s="15" t="str">
        <f t="shared" si="0"/>
        <v/>
      </c>
      <c r="B24" s="16"/>
      <c r="C24" s="16"/>
      <c r="D24" s="16"/>
      <c r="E24" s="18"/>
      <c r="F24" s="18"/>
      <c r="G24" s="18"/>
      <c r="H24" s="18"/>
      <c r="I24" s="18"/>
      <c r="J24" s="18"/>
      <c r="K24" s="18"/>
      <c r="L24" s="18"/>
      <c r="M24" s="18">
        <f t="shared" si="1"/>
        <v>0</v>
      </c>
      <c r="N24" s="18" t="str">
        <f t="shared" si="2"/>
        <v/>
      </c>
      <c r="O24" s="16"/>
      <c r="P24" s="19" t="s">
        <v>539</v>
      </c>
    </row>
    <row r="25" ht="15.6" spans="1:16">
      <c r="A25" s="45" t="s">
        <v>738</v>
      </c>
      <c r="B25" s="16"/>
      <c r="C25" s="16"/>
      <c r="D25" s="16"/>
      <c r="E25" s="18"/>
      <c r="F25" s="18">
        <f>SUM(F8:F24)</f>
        <v>0</v>
      </c>
      <c r="G25" s="18"/>
      <c r="H25" s="18"/>
      <c r="I25" s="18">
        <f>SUM(I8:I24)</f>
        <v>0</v>
      </c>
      <c r="J25" s="18">
        <f>SUM(J8:J24)</f>
        <v>0</v>
      </c>
      <c r="K25" s="18"/>
      <c r="L25" s="18"/>
      <c r="M25" s="18">
        <f>SUM(M8:M24)</f>
        <v>0</v>
      </c>
      <c r="N25" s="18" t="str">
        <f t="shared" si="2"/>
        <v/>
      </c>
      <c r="O25" s="16"/>
    </row>
    <row r="26" ht="15.6" spans="1:16">
      <c r="A26" s="45" t="s">
        <v>739</v>
      </c>
      <c r="B26" s="16"/>
      <c r="C26" s="16"/>
      <c r="D26" s="16"/>
      <c r="E26" s="18"/>
      <c r="F26" s="18">
        <f>J25</f>
        <v>0</v>
      </c>
      <c r="G26" s="18"/>
      <c r="H26" s="18"/>
      <c r="I26" s="18">
        <f>J25</f>
        <v>0</v>
      </c>
      <c r="J26" s="18"/>
      <c r="K26" s="18"/>
      <c r="L26" s="18"/>
      <c r="M26" s="18"/>
      <c r="N26" s="18"/>
      <c r="O26" s="16"/>
    </row>
    <row r="27" customHeight="1" spans="1:16">
      <c r="A27" s="66" t="s">
        <v>740</v>
      </c>
      <c r="B27" s="104"/>
      <c r="C27" s="104"/>
      <c r="D27" s="21"/>
      <c r="E27" s="18"/>
      <c r="F27" s="18">
        <f>F25-F26</f>
        <v>0</v>
      </c>
      <c r="G27" s="18"/>
      <c r="H27" s="18"/>
      <c r="I27" s="18">
        <f>I25-I26</f>
        <v>0</v>
      </c>
      <c r="J27" s="18"/>
      <c r="K27" s="18"/>
      <c r="L27" s="18"/>
      <c r="M27" s="18">
        <f>M25-M26</f>
        <v>0</v>
      </c>
      <c r="N27" s="18" t="str">
        <f t="shared" si="2"/>
        <v/>
      </c>
      <c r="O27" s="23"/>
    </row>
    <row r="28" customHeight="1" spans="1:16">
      <c r="A28" s="3" t="str">
        <f>基本信息输入表!$K$6&amp;"填表人："&amp;基本信息输入表!$M$35</f>
        <v>产权持有人填表人：袁佳</v>
      </c>
      <c r="M28" s="3" t="str">
        <f>"评估人员："&amp;基本信息输入表!$Q$35</f>
        <v>评估人员：韩策</v>
      </c>
    </row>
    <row r="29" customHeight="1" spans="1:16">
      <c r="A29" s="3" t="str">
        <f>"填表日期："&amp;YEAR(基本信息输入表!$O$35)&amp;"年"&amp;MONTH(基本信息输入表!$O$35)&amp;"月"&amp;DAY(基本信息输入表!$O$35)&amp;"日"</f>
        <v>填表日期：2025年12月15日</v>
      </c>
    </row>
  </sheetData>
  <mergeCells count="16">
    <mergeCell ref="A2:O2"/>
    <mergeCell ref="A3:O3"/>
    <mergeCell ref="N4:O4"/>
    <mergeCell ref="E6:F6"/>
    <mergeCell ref="G6:I6"/>
    <mergeCell ref="K6:M6"/>
    <mergeCell ref="A25:D25"/>
    <mergeCell ref="A26:D26"/>
    <mergeCell ref="A27:D27"/>
    <mergeCell ref="A6:A7"/>
    <mergeCell ref="B6:B7"/>
    <mergeCell ref="C6:C7"/>
    <mergeCell ref="D6:D7"/>
    <mergeCell ref="J6:J7"/>
    <mergeCell ref="N6:N7"/>
    <mergeCell ref="O6:O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scale="91" fitToHeight="0" orientation="landscape"/>
  <headerFooter scaleWithDoc="0">
    <oddFooter>&amp;C&amp;"宋体,常规"&amp;10第&amp;"Arial Narrow,常规"&amp;P&amp;"宋体,常规"页，共&amp;"Arial Narrow,常规"&amp;N&amp;"宋体,常规"页</oddFooter>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在用周转材料">
    <pageSetUpPr fitToPage="1"/>
  </sheetPr>
  <dimension ref="A1:Q30"/>
  <sheetViews>
    <sheetView showGridLines="0" topLeftCell="A4" workbookViewId="0">
      <selection activeCell="H6" sqref="H6:I6"/>
    </sheetView>
  </sheetViews>
  <sheetFormatPr defaultColWidth="9" defaultRowHeight="15.75" customHeight="1"/>
  <cols>
    <col min="1" max="1" width="4.66666666666667" style="3" customWidth="1"/>
    <col min="2" max="2" width="16.1666666666667" style="3" customWidth="1"/>
    <col min="3" max="3" width="8" style="3" customWidth="1"/>
    <col min="4" max="4" width="8" style="537" hidden="1" customWidth="1" outlineLevel="1"/>
    <col min="5" max="7" width="10.6666666666667" style="344" hidden="1" customWidth="1" outlineLevel="1"/>
    <col min="8" max="8" width="12.1666666666667" style="3" customWidth="1" collapsed="1"/>
    <col min="9" max="9" width="11.5" style="3" customWidth="1"/>
    <col min="10" max="10" width="15" style="3" customWidth="1"/>
    <col min="11" max="11" width="8" style="3" customWidth="1"/>
    <col min="12" max="12" width="8.66666666666667" style="3" customWidth="1"/>
    <col min="13" max="13" width="7.66666666666667" style="3" customWidth="1"/>
    <col min="14" max="14" width="9.66666666666667" style="3" customWidth="1"/>
    <col min="15" max="15" width="7" style="3" customWidth="1"/>
    <col min="16" max="16" width="9.66666666666667" style="3" customWidth="1"/>
    <col min="17" max="17" width="9" style="2"/>
    <col min="18" max="16384" width="9" style="3"/>
  </cols>
  <sheetData>
    <row r="1" customHeight="1" spans="1:17">
      <c r="A1" s="4" t="s">
        <v>398</v>
      </c>
    </row>
    <row r="2" s="1" customFormat="1" ht="30" customHeight="1" spans="1:17">
      <c r="A2" s="5" t="s">
        <v>741</v>
      </c>
      <c r="B2" s="6"/>
      <c r="C2" s="6"/>
      <c r="D2" s="6"/>
      <c r="E2" s="6"/>
      <c r="F2" s="6"/>
      <c r="G2" s="6"/>
      <c r="H2" s="6"/>
      <c r="I2" s="6"/>
      <c r="J2" s="6"/>
      <c r="K2" s="6"/>
      <c r="L2" s="6"/>
      <c r="M2" s="6"/>
      <c r="N2" s="6"/>
      <c r="O2" s="6"/>
      <c r="P2" s="6"/>
      <c r="Q2" s="6"/>
    </row>
    <row r="3" customHeight="1" spans="1:17">
      <c r="A3" s="2" t="str">
        <f>"评估基准日："&amp;TEXT(基本信息输入表!M7,"yyyy年mm月dd日")</f>
        <v>评估基准日：2025年11月30日</v>
      </c>
      <c r="B3" s="2"/>
      <c r="C3" s="2"/>
      <c r="D3" s="2"/>
      <c r="E3" s="2"/>
      <c r="F3" s="2"/>
      <c r="G3" s="2"/>
      <c r="H3" s="2"/>
      <c r="I3" s="2"/>
      <c r="J3" s="2"/>
      <c r="K3" s="2"/>
      <c r="L3" s="2"/>
      <c r="M3" s="2"/>
      <c r="N3" s="2"/>
      <c r="O3" s="2"/>
      <c r="P3" s="2"/>
    </row>
    <row r="4" ht="14.25" customHeight="1" spans="1:17">
      <c r="A4" s="2"/>
      <c r="B4" s="2"/>
      <c r="C4" s="2"/>
      <c r="D4" s="49"/>
      <c r="E4" s="2"/>
      <c r="F4" s="2"/>
      <c r="G4" s="2"/>
      <c r="H4" s="2"/>
      <c r="I4" s="2"/>
      <c r="J4" s="2"/>
      <c r="K4" s="2"/>
      <c r="L4" s="2"/>
      <c r="M4" s="2"/>
      <c r="N4" s="2"/>
      <c r="O4" s="2"/>
      <c r="P4" s="25" t="s">
        <v>742</v>
      </c>
    </row>
    <row r="5" customHeight="1" spans="1:17">
      <c r="A5" s="3" t="str">
        <f>基本信息输入表!K6&amp;"："&amp;基本信息输入表!M6</f>
        <v>产权持有人：湖北省徽工生物技本研究有限公司</v>
      </c>
      <c r="P5" s="10" t="str">
        <f>"金额单位："&amp;基本信息输入表!M10&amp;"元"</f>
        <v>金额单位：人民币元</v>
      </c>
    </row>
    <row r="6" s="2" customFormat="1" customHeight="1" spans="1:17">
      <c r="A6" s="38" t="s">
        <v>401</v>
      </c>
      <c r="B6" s="38" t="s">
        <v>655</v>
      </c>
      <c r="C6" s="339" t="s">
        <v>743</v>
      </c>
      <c r="D6" s="538" t="s">
        <v>744</v>
      </c>
      <c r="E6" s="86" t="s">
        <v>745</v>
      </c>
      <c r="F6" s="271" t="s">
        <v>403</v>
      </c>
      <c r="G6" s="334"/>
      <c r="H6" s="38" t="s">
        <v>746</v>
      </c>
      <c r="I6" s="38"/>
      <c r="J6" s="279" t="s">
        <v>631</v>
      </c>
      <c r="K6" s="38" t="s">
        <v>662</v>
      </c>
      <c r="L6" s="38" t="s">
        <v>405</v>
      </c>
      <c r="M6" s="38"/>
      <c r="N6" s="38"/>
      <c r="O6" s="38" t="s">
        <v>407</v>
      </c>
      <c r="P6" s="38" t="s">
        <v>503</v>
      </c>
    </row>
    <row r="7" s="2" customFormat="1" customHeight="1" spans="1:17">
      <c r="A7" s="133"/>
      <c r="B7" s="134"/>
      <c r="C7" s="539"/>
      <c r="D7" s="180"/>
      <c r="E7" s="282"/>
      <c r="F7" s="540" t="s">
        <v>690</v>
      </c>
      <c r="G7" s="540" t="s">
        <v>658</v>
      </c>
      <c r="H7" s="135" t="s">
        <v>659</v>
      </c>
      <c r="I7" s="139" t="s">
        <v>661</v>
      </c>
      <c r="J7" s="140"/>
      <c r="K7" s="135"/>
      <c r="L7" s="139" t="s">
        <v>747</v>
      </c>
      <c r="M7" s="141" t="s">
        <v>748</v>
      </c>
      <c r="N7" s="139" t="s">
        <v>661</v>
      </c>
      <c r="O7" s="141"/>
      <c r="P7" s="134"/>
      <c r="Q7" s="14" t="s">
        <v>518</v>
      </c>
    </row>
    <row r="8" ht="15.6" spans="1:17">
      <c r="A8" s="15" t="str">
        <f>IF(B8="","",ROW()-7)</f>
        <v/>
      </c>
      <c r="B8" s="16"/>
      <c r="C8" s="16"/>
      <c r="D8" s="17"/>
      <c r="E8" s="18"/>
      <c r="F8" s="18"/>
      <c r="G8" s="18"/>
      <c r="H8" s="18"/>
      <c r="I8" s="18"/>
      <c r="J8" s="18"/>
      <c r="K8" s="18"/>
      <c r="L8" s="18"/>
      <c r="M8" s="18"/>
      <c r="N8" s="18"/>
      <c r="O8" s="18" t="str">
        <f>IF(I8-J8=0,"",(N8-I8+J8)/(I8-J8)*100)</f>
        <v/>
      </c>
      <c r="P8" s="16"/>
      <c r="Q8" s="19" t="s">
        <v>519</v>
      </c>
    </row>
    <row r="9" ht="15.6" spans="1:17">
      <c r="A9" s="15" t="str">
        <f t="shared" ref="A9:A24" si="0">IF(B9="","",ROW()-7)</f>
        <v/>
      </c>
      <c r="B9" s="16"/>
      <c r="C9" s="16"/>
      <c r="D9" s="17"/>
      <c r="E9" s="18"/>
      <c r="F9" s="18"/>
      <c r="G9" s="18"/>
      <c r="H9" s="18"/>
      <c r="I9" s="18"/>
      <c r="J9" s="18"/>
      <c r="K9" s="18"/>
      <c r="L9" s="18"/>
      <c r="M9" s="18"/>
      <c r="N9" s="18"/>
      <c r="O9" s="18" t="str">
        <f t="shared" ref="O9:O25" si="1">IF(I9-J9=0,"",(N9-I9+J9)/(I9-J9)*100)</f>
        <v/>
      </c>
      <c r="P9" s="16"/>
      <c r="Q9" s="19" t="s">
        <v>520</v>
      </c>
    </row>
    <row r="10" ht="15.6" spans="1:17">
      <c r="A10" s="15" t="str">
        <f t="shared" si="0"/>
        <v/>
      </c>
      <c r="B10" s="16"/>
      <c r="C10" s="16"/>
      <c r="D10" s="17"/>
      <c r="E10" s="18"/>
      <c r="F10" s="18"/>
      <c r="G10" s="18"/>
      <c r="H10" s="18"/>
      <c r="I10" s="18"/>
      <c r="J10" s="18"/>
      <c r="K10" s="18"/>
      <c r="L10" s="18"/>
      <c r="M10" s="18"/>
      <c r="N10" s="18"/>
      <c r="O10" s="18" t="str">
        <f t="shared" si="1"/>
        <v/>
      </c>
      <c r="P10" s="16"/>
      <c r="Q10" s="19" t="s">
        <v>521</v>
      </c>
    </row>
    <row r="11" ht="15.6" spans="1:17">
      <c r="A11" s="15" t="str">
        <f t="shared" si="0"/>
        <v/>
      </c>
      <c r="B11" s="16"/>
      <c r="C11" s="16"/>
      <c r="D11" s="17"/>
      <c r="E11" s="18"/>
      <c r="F11" s="18"/>
      <c r="G11" s="18"/>
      <c r="H11" s="18"/>
      <c r="I11" s="18"/>
      <c r="J11" s="18"/>
      <c r="K11" s="18"/>
      <c r="L11" s="18"/>
      <c r="M11" s="18"/>
      <c r="N11" s="18"/>
      <c r="O11" s="18" t="str">
        <f t="shared" si="1"/>
        <v/>
      </c>
      <c r="P11" s="16"/>
      <c r="Q11" s="19" t="s">
        <v>522</v>
      </c>
    </row>
    <row r="12" ht="15.6" spans="1:17">
      <c r="A12" s="15" t="str">
        <f t="shared" si="0"/>
        <v/>
      </c>
      <c r="B12" s="16"/>
      <c r="C12" s="16"/>
      <c r="D12" s="17"/>
      <c r="E12" s="18"/>
      <c r="F12" s="18"/>
      <c r="G12" s="18"/>
      <c r="H12" s="18"/>
      <c r="I12" s="18"/>
      <c r="J12" s="18"/>
      <c r="K12" s="18"/>
      <c r="L12" s="18"/>
      <c r="M12" s="18"/>
      <c r="N12" s="18"/>
      <c r="O12" s="18" t="str">
        <f t="shared" si="1"/>
        <v/>
      </c>
      <c r="P12" s="16"/>
      <c r="Q12" s="19" t="s">
        <v>523</v>
      </c>
    </row>
    <row r="13" ht="15.6" spans="1:17">
      <c r="A13" s="15" t="str">
        <f t="shared" si="0"/>
        <v/>
      </c>
      <c r="B13" s="16"/>
      <c r="C13" s="16"/>
      <c r="D13" s="17"/>
      <c r="E13" s="18"/>
      <c r="F13" s="18"/>
      <c r="G13" s="18"/>
      <c r="H13" s="18"/>
      <c r="I13" s="18"/>
      <c r="J13" s="18"/>
      <c r="K13" s="18"/>
      <c r="L13" s="18"/>
      <c r="M13" s="18"/>
      <c r="N13" s="18"/>
      <c r="O13" s="18" t="str">
        <f t="shared" si="1"/>
        <v/>
      </c>
      <c r="P13" s="16"/>
      <c r="Q13" s="19" t="s">
        <v>524</v>
      </c>
    </row>
    <row r="14" ht="15.6" spans="1:17">
      <c r="A14" s="15" t="str">
        <f t="shared" si="0"/>
        <v/>
      </c>
      <c r="B14" s="16"/>
      <c r="C14" s="16"/>
      <c r="D14" s="17"/>
      <c r="E14" s="18"/>
      <c r="F14" s="18"/>
      <c r="G14" s="18"/>
      <c r="H14" s="18"/>
      <c r="I14" s="18"/>
      <c r="J14" s="18"/>
      <c r="K14" s="18"/>
      <c r="L14" s="18"/>
      <c r="M14" s="18"/>
      <c r="N14" s="18"/>
      <c r="O14" s="18" t="str">
        <f t="shared" si="1"/>
        <v/>
      </c>
      <c r="P14" s="16"/>
      <c r="Q14" s="19" t="s">
        <v>525</v>
      </c>
    </row>
    <row r="15" ht="15.6" spans="1:17">
      <c r="A15" s="15" t="str">
        <f t="shared" si="0"/>
        <v/>
      </c>
      <c r="B15" s="16"/>
      <c r="C15" s="16"/>
      <c r="D15" s="17"/>
      <c r="E15" s="18"/>
      <c r="F15" s="18"/>
      <c r="G15" s="18"/>
      <c r="H15" s="18"/>
      <c r="I15" s="18"/>
      <c r="J15" s="18"/>
      <c r="K15" s="18"/>
      <c r="L15" s="18"/>
      <c r="M15" s="18"/>
      <c r="N15" s="18"/>
      <c r="O15" s="18" t="str">
        <f t="shared" si="1"/>
        <v/>
      </c>
      <c r="P15" s="16"/>
      <c r="Q15" s="19" t="s">
        <v>526</v>
      </c>
    </row>
    <row r="16" ht="15.6" spans="1:17">
      <c r="A16" s="15" t="str">
        <f t="shared" si="0"/>
        <v/>
      </c>
      <c r="B16" s="16"/>
      <c r="C16" s="16"/>
      <c r="D16" s="17"/>
      <c r="E16" s="18"/>
      <c r="F16" s="18"/>
      <c r="G16" s="18"/>
      <c r="H16" s="18"/>
      <c r="I16" s="18"/>
      <c r="J16" s="18"/>
      <c r="K16" s="18"/>
      <c r="L16" s="18"/>
      <c r="M16" s="18"/>
      <c r="N16" s="18"/>
      <c r="O16" s="18" t="str">
        <f t="shared" si="1"/>
        <v/>
      </c>
      <c r="P16" s="16"/>
      <c r="Q16" s="19" t="s">
        <v>527</v>
      </c>
    </row>
    <row r="17" ht="15.6" spans="1:17">
      <c r="A17" s="15" t="str">
        <f t="shared" si="0"/>
        <v/>
      </c>
      <c r="B17" s="16"/>
      <c r="C17" s="16"/>
      <c r="D17" s="17"/>
      <c r="E17" s="18"/>
      <c r="F17" s="18"/>
      <c r="G17" s="18"/>
      <c r="H17" s="18"/>
      <c r="I17" s="18"/>
      <c r="J17" s="18"/>
      <c r="K17" s="18"/>
      <c r="L17" s="18"/>
      <c r="M17" s="18"/>
      <c r="N17" s="18"/>
      <c r="O17" s="18" t="str">
        <f t="shared" si="1"/>
        <v/>
      </c>
      <c r="P17" s="16"/>
      <c r="Q17" s="19" t="s">
        <v>528</v>
      </c>
    </row>
    <row r="18" ht="15.6" spans="1:17">
      <c r="A18" s="15" t="str">
        <f t="shared" si="0"/>
        <v/>
      </c>
      <c r="B18" s="16"/>
      <c r="C18" s="16"/>
      <c r="D18" s="17"/>
      <c r="E18" s="18"/>
      <c r="F18" s="18"/>
      <c r="G18" s="18"/>
      <c r="H18" s="18"/>
      <c r="I18" s="18"/>
      <c r="J18" s="18"/>
      <c r="K18" s="18"/>
      <c r="L18" s="18"/>
      <c r="M18" s="18"/>
      <c r="N18" s="18"/>
      <c r="O18" s="18" t="str">
        <f t="shared" si="1"/>
        <v/>
      </c>
      <c r="P18" s="16"/>
      <c r="Q18" s="19" t="s">
        <v>529</v>
      </c>
    </row>
    <row r="19" ht="15.6" spans="1:17">
      <c r="A19" s="15" t="str">
        <f t="shared" si="0"/>
        <v/>
      </c>
      <c r="B19" s="16"/>
      <c r="C19" s="16"/>
      <c r="D19" s="17"/>
      <c r="E19" s="18"/>
      <c r="F19" s="18"/>
      <c r="G19" s="18"/>
      <c r="H19" s="18"/>
      <c r="I19" s="18"/>
      <c r="J19" s="18"/>
      <c r="K19" s="18"/>
      <c r="L19" s="18"/>
      <c r="M19" s="18"/>
      <c r="N19" s="18"/>
      <c r="O19" s="18" t="str">
        <f t="shared" si="1"/>
        <v/>
      </c>
      <c r="P19" s="16"/>
      <c r="Q19" s="19" t="s">
        <v>530</v>
      </c>
    </row>
    <row r="20" ht="15.6" spans="1:17">
      <c r="A20" s="15" t="str">
        <f t="shared" si="0"/>
        <v/>
      </c>
      <c r="B20" s="16"/>
      <c r="C20" s="16"/>
      <c r="D20" s="17"/>
      <c r="E20" s="18"/>
      <c r="F20" s="18"/>
      <c r="G20" s="18"/>
      <c r="H20" s="18"/>
      <c r="I20" s="18"/>
      <c r="J20" s="18"/>
      <c r="K20" s="18"/>
      <c r="L20" s="18"/>
      <c r="M20" s="18"/>
      <c r="N20" s="18"/>
      <c r="O20" s="18" t="str">
        <f t="shared" si="1"/>
        <v/>
      </c>
      <c r="P20" s="16"/>
      <c r="Q20" s="19" t="s">
        <v>531</v>
      </c>
    </row>
    <row r="21" ht="15.6" spans="1:17">
      <c r="A21" s="15" t="str">
        <f t="shared" si="0"/>
        <v/>
      </c>
      <c r="B21" s="16"/>
      <c r="C21" s="16"/>
      <c r="D21" s="17"/>
      <c r="E21" s="18"/>
      <c r="F21" s="18"/>
      <c r="G21" s="18"/>
      <c r="H21" s="18"/>
      <c r="I21" s="18"/>
      <c r="J21" s="18"/>
      <c r="K21" s="18"/>
      <c r="L21" s="18"/>
      <c r="M21" s="18"/>
      <c r="N21" s="18"/>
      <c r="O21" s="18" t="str">
        <f t="shared" si="1"/>
        <v/>
      </c>
      <c r="P21" s="16"/>
      <c r="Q21" s="19" t="s">
        <v>532</v>
      </c>
    </row>
    <row r="22" ht="15.6" spans="1:17">
      <c r="A22" s="15" t="str">
        <f t="shared" si="0"/>
        <v/>
      </c>
      <c r="B22" s="16"/>
      <c r="C22" s="16"/>
      <c r="D22" s="17"/>
      <c r="E22" s="18"/>
      <c r="F22" s="18"/>
      <c r="G22" s="18"/>
      <c r="H22" s="18"/>
      <c r="I22" s="18"/>
      <c r="J22" s="18"/>
      <c r="K22" s="18"/>
      <c r="L22" s="18"/>
      <c r="M22" s="18"/>
      <c r="N22" s="18"/>
      <c r="O22" s="18" t="str">
        <f t="shared" si="1"/>
        <v/>
      </c>
      <c r="P22" s="16"/>
      <c r="Q22" s="19" t="s">
        <v>533</v>
      </c>
    </row>
    <row r="23" ht="15.6" spans="1:17">
      <c r="A23" s="15" t="str">
        <f t="shared" si="0"/>
        <v/>
      </c>
      <c r="B23" s="16"/>
      <c r="C23" s="16"/>
      <c r="D23" s="17"/>
      <c r="E23" s="18"/>
      <c r="F23" s="18"/>
      <c r="G23" s="18"/>
      <c r="H23" s="18"/>
      <c r="I23" s="18"/>
      <c r="J23" s="18"/>
      <c r="K23" s="18"/>
      <c r="L23" s="18"/>
      <c r="M23" s="18"/>
      <c r="N23" s="18"/>
      <c r="O23" s="18" t="str">
        <f t="shared" si="1"/>
        <v/>
      </c>
      <c r="P23" s="16"/>
      <c r="Q23" s="19" t="s">
        <v>538</v>
      </c>
    </row>
    <row r="24" ht="15.6" spans="1:17">
      <c r="A24" s="15" t="str">
        <f t="shared" si="0"/>
        <v/>
      </c>
      <c r="B24" s="16"/>
      <c r="C24" s="16"/>
      <c r="D24" s="17"/>
      <c r="E24" s="18"/>
      <c r="F24" s="18"/>
      <c r="G24" s="18"/>
      <c r="H24" s="18"/>
      <c r="I24" s="18"/>
      <c r="J24" s="18"/>
      <c r="K24" s="18"/>
      <c r="L24" s="18"/>
      <c r="M24" s="18"/>
      <c r="N24" s="18"/>
      <c r="O24" s="18" t="str">
        <f t="shared" si="1"/>
        <v/>
      </c>
      <c r="P24" s="16"/>
      <c r="Q24" s="19" t="s">
        <v>539</v>
      </c>
    </row>
    <row r="25" ht="15.6" spans="1:17">
      <c r="A25" s="45" t="s">
        <v>684</v>
      </c>
      <c r="B25" s="16"/>
      <c r="C25" s="16"/>
      <c r="D25" s="17"/>
      <c r="E25" s="18"/>
      <c r="F25" s="18"/>
      <c r="G25" s="18">
        <f>SUM(G8:G24)</f>
        <v>0</v>
      </c>
      <c r="H25" s="18"/>
      <c r="I25" s="18">
        <f>SUM(I8:I24)</f>
        <v>0</v>
      </c>
      <c r="J25" s="18">
        <f>SUM(J8:J24)</f>
        <v>0</v>
      </c>
      <c r="K25" s="18"/>
      <c r="L25" s="18"/>
      <c r="M25" s="18"/>
      <c r="N25" s="18">
        <f>SUM(N8:N24)</f>
        <v>0</v>
      </c>
      <c r="O25" s="18" t="str">
        <f t="shared" si="1"/>
        <v/>
      </c>
      <c r="P25" s="16"/>
    </row>
    <row r="26" ht="15.6" spans="1:17">
      <c r="A26" s="45" t="s">
        <v>685</v>
      </c>
      <c r="B26" s="16"/>
      <c r="C26" s="16"/>
      <c r="D26" s="17"/>
      <c r="E26" s="18"/>
      <c r="F26" s="18"/>
      <c r="G26" s="18">
        <f>J25</f>
        <v>0</v>
      </c>
      <c r="H26" s="18"/>
      <c r="I26" s="18">
        <f>J25</f>
        <v>0</v>
      </c>
      <c r="J26" s="18"/>
      <c r="K26" s="18"/>
      <c r="L26" s="18"/>
      <c r="M26" s="18"/>
      <c r="N26" s="18"/>
      <c r="O26" s="18"/>
      <c r="P26" s="16"/>
    </row>
    <row r="27" customHeight="1" spans="1:17">
      <c r="A27" s="66" t="s">
        <v>686</v>
      </c>
      <c r="B27" s="104"/>
      <c r="C27" s="104"/>
      <c r="D27" s="21"/>
      <c r="E27" s="18"/>
      <c r="F27" s="18"/>
      <c r="G27" s="18">
        <f>G25-G26</f>
        <v>0</v>
      </c>
      <c r="H27" s="18"/>
      <c r="I27" s="18">
        <f>I25-I26</f>
        <v>0</v>
      </c>
      <c r="J27" s="18"/>
      <c r="K27" s="18"/>
      <c r="L27" s="18"/>
      <c r="M27" s="18"/>
      <c r="N27" s="18">
        <f>N25-N26</f>
        <v>0</v>
      </c>
      <c r="O27" s="18" t="str">
        <f>IF(I27-J27=0,"",(N27-I27+J27)/(I27-J27)*100)</f>
        <v/>
      </c>
      <c r="P27" s="23"/>
    </row>
    <row r="28" customHeight="1" spans="1:17">
      <c r="A28" s="3" t="str">
        <f>基本信息输入表!$K$6&amp;"填表人："&amp;基本信息输入表!$M$36</f>
        <v>产权持有人填表人：袁佳</v>
      </c>
      <c r="D28" s="48"/>
      <c r="E28" s="3"/>
      <c r="F28" s="3"/>
      <c r="G28" s="3"/>
      <c r="N28" s="3" t="str">
        <f>"评估人员："&amp;基本信息输入表!$Q$36</f>
        <v>评估人员：韩策</v>
      </c>
      <c r="Q28" s="24"/>
    </row>
    <row r="29" customHeight="1" spans="1:17">
      <c r="A29" s="3" t="str">
        <f>"填表日期："&amp;YEAR(基本信息输入表!$O$36)&amp;"年"&amp;MONTH(基本信息输入表!$O$36)&amp;"月"&amp;DAY(基本信息输入表!$O$36)&amp;"日"</f>
        <v>填表日期：2025年12月15日</v>
      </c>
      <c r="D29" s="48"/>
      <c r="E29" s="3"/>
      <c r="F29" s="3"/>
      <c r="G29" s="3"/>
    </row>
    <row r="30" customHeight="1" spans="1:17">
      <c r="Q30" s="24"/>
    </row>
  </sheetData>
  <mergeCells count="17">
    <mergeCell ref="A2:P2"/>
    <mergeCell ref="A3:P3"/>
    <mergeCell ref="F6:G6"/>
    <mergeCell ref="H6:I6"/>
    <mergeCell ref="L6:N6"/>
    <mergeCell ref="A25:D25"/>
    <mergeCell ref="A26:D26"/>
    <mergeCell ref="A27:D27"/>
    <mergeCell ref="A6:A7"/>
    <mergeCell ref="B6:B7"/>
    <mergeCell ref="C6:C7"/>
    <mergeCell ref="D6:D7"/>
    <mergeCell ref="E6:E7"/>
    <mergeCell ref="J6:J7"/>
    <mergeCell ref="K6:K7"/>
    <mergeCell ref="O6:O7"/>
    <mergeCell ref="P6:P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scale="73" fitToHeight="0" orientation="landscape"/>
  <headerFooter scaleWithDoc="0">
    <oddFooter>&amp;C&amp;"宋体,常规"&amp;10第&amp;"Arial Narrow,常规"&amp;P&amp;"宋体,常规"页，共&amp;"Arial Narrow,常规"&amp;N&amp;"宋体,常规"页</oddFooter>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开发产品">
    <pageSetUpPr fitToPage="1"/>
  </sheetPr>
  <dimension ref="A1:AH40"/>
  <sheetViews>
    <sheetView showGridLines="0" zoomScaleSheetLayoutView="70" topLeftCell="D3" workbookViewId="0">
      <selection activeCell="H6" sqref="H6:H7"/>
    </sheetView>
  </sheetViews>
  <sheetFormatPr defaultColWidth="9" defaultRowHeight="13.2"/>
  <cols>
    <col min="1" max="1" width="5.66666666666667" style="457" customWidth="1"/>
    <col min="2" max="2" width="13.1666666666667" style="457" customWidth="1"/>
    <col min="3" max="3" width="22.1666666666667" style="457" customWidth="1"/>
    <col min="4" max="4" width="11.1666666666667" style="457" customWidth="1"/>
    <col min="5" max="6" width="8" style="457" customWidth="1"/>
    <col min="7" max="7" width="4.66666666666667" style="457" customWidth="1"/>
    <col min="8" max="9" width="8" style="519" customWidth="1"/>
    <col min="10" max="12" width="11.1666666666667" style="457" hidden="1" customWidth="1" outlineLevel="1"/>
    <col min="13" max="13" width="9.66666666666667" style="457" hidden="1" customWidth="1" outlineLevel="1"/>
    <col min="14" max="15" width="4.66666666666667" style="457" hidden="1" customWidth="1" outlineLevel="1"/>
    <col min="16" max="16" width="8" style="457" hidden="1" customWidth="1" outlineLevel="1"/>
    <col min="17" max="17" width="6.16666666666667" style="457" hidden="1" customWidth="1" outlineLevel="1"/>
    <col min="18" max="18" width="8.66666666666667" style="457" hidden="1" customWidth="1" outlineLevel="1"/>
    <col min="19" max="19" width="4.66666666666667" style="457" hidden="1" customWidth="1" outlineLevel="1"/>
    <col min="20" max="20" width="10.6666666666667" style="457" hidden="1" customWidth="1" outlineLevel="1"/>
    <col min="21" max="21" width="8.16666666666667" style="457" customWidth="1" collapsed="1"/>
    <col min="22" max="22" width="11.6666666666667" style="457" customWidth="1"/>
    <col min="23" max="24" width="10.6666666666667" style="457" customWidth="1"/>
    <col min="25" max="25" width="7.66666666666667" style="457" customWidth="1"/>
    <col min="26" max="26" width="16.6666666666667" style="457" customWidth="1"/>
    <col min="27" max="27" width="11.6666666666667" style="520" customWidth="1"/>
    <col min="28" max="255" width="9" style="457"/>
    <col min="256" max="256" width="6.5" style="457" customWidth="1"/>
    <col min="257" max="257" width="13.1666666666667" style="457" customWidth="1"/>
    <col min="258" max="259" width="12.6666666666667" style="457" customWidth="1"/>
    <col min="260" max="260" width="15.6666666666667" style="457" customWidth="1"/>
    <col min="261" max="261" width="10" style="457" customWidth="1"/>
    <col min="262" max="262" width="9" style="457"/>
    <col min="263" max="263" width="9.16666666666667" style="457" customWidth="1"/>
    <col min="264" max="264" width="10" style="457" customWidth="1"/>
    <col min="265" max="265" width="11.1666666666667" style="457" customWidth="1"/>
    <col min="266" max="266" width="17.6666666666667" style="457" customWidth="1"/>
    <col min="267" max="267" width="14.1666666666667" style="457" customWidth="1"/>
    <col min="268" max="268" width="32" style="457" customWidth="1"/>
    <col min="269" max="270" width="9.16666666666667" style="457" customWidth="1"/>
    <col min="271" max="271" width="9" style="457"/>
    <col min="272" max="272" width="9.16666666666667" style="457" customWidth="1"/>
    <col min="273" max="273" width="9" style="457"/>
    <col min="274" max="274" width="9.16666666666667" style="457" customWidth="1"/>
    <col min="275" max="275" width="13.6666666666667" style="457" customWidth="1"/>
    <col min="276" max="276" width="12.5" style="457" customWidth="1"/>
    <col min="277" max="279" width="13.6666666666667" style="457" customWidth="1"/>
    <col min="280" max="280" width="15.6666666666667" style="457" customWidth="1"/>
    <col min="281" max="281" width="9.16666666666667" style="457" customWidth="1"/>
    <col min="282" max="282" width="22" style="457" customWidth="1"/>
    <col min="283" max="283" width="11.6666666666667" style="457" customWidth="1"/>
    <col min="284" max="511" width="9" style="457"/>
    <col min="512" max="512" width="6.5" style="457" customWidth="1"/>
    <col min="513" max="513" width="13.1666666666667" style="457" customWidth="1"/>
    <col min="514" max="515" width="12.6666666666667" style="457" customWidth="1"/>
    <col min="516" max="516" width="15.6666666666667" style="457" customWidth="1"/>
    <col min="517" max="517" width="10" style="457" customWidth="1"/>
    <col min="518" max="518" width="9" style="457"/>
    <col min="519" max="519" width="9.16666666666667" style="457" customWidth="1"/>
    <col min="520" max="520" width="10" style="457" customWidth="1"/>
    <col min="521" max="521" width="11.1666666666667" style="457" customWidth="1"/>
    <col min="522" max="522" width="17.6666666666667" style="457" customWidth="1"/>
    <col min="523" max="523" width="14.1666666666667" style="457" customWidth="1"/>
    <col min="524" max="524" width="32" style="457" customWidth="1"/>
    <col min="525" max="526" width="9.16666666666667" style="457" customWidth="1"/>
    <col min="527" max="527" width="9" style="457"/>
    <col min="528" max="528" width="9.16666666666667" style="457" customWidth="1"/>
    <col min="529" max="529" width="9" style="457"/>
    <col min="530" max="530" width="9.16666666666667" style="457" customWidth="1"/>
    <col min="531" max="531" width="13.6666666666667" style="457" customWidth="1"/>
    <col min="532" max="532" width="12.5" style="457" customWidth="1"/>
    <col min="533" max="535" width="13.6666666666667" style="457" customWidth="1"/>
    <col min="536" max="536" width="15.6666666666667" style="457" customWidth="1"/>
    <col min="537" max="537" width="9.16666666666667" style="457" customWidth="1"/>
    <col min="538" max="538" width="22" style="457" customWidth="1"/>
    <col min="539" max="539" width="11.6666666666667" style="457" customWidth="1"/>
    <col min="540" max="767" width="9" style="457"/>
    <col min="768" max="768" width="6.5" style="457" customWidth="1"/>
    <col min="769" max="769" width="13.1666666666667" style="457" customWidth="1"/>
    <col min="770" max="771" width="12.6666666666667" style="457" customWidth="1"/>
    <col min="772" max="772" width="15.6666666666667" style="457" customWidth="1"/>
    <col min="773" max="773" width="10" style="457" customWidth="1"/>
    <col min="774" max="774" width="9" style="457"/>
    <col min="775" max="775" width="9.16666666666667" style="457" customWidth="1"/>
    <col min="776" max="776" width="10" style="457" customWidth="1"/>
    <col min="777" max="777" width="11.1666666666667" style="457" customWidth="1"/>
    <col min="778" max="778" width="17.6666666666667" style="457" customWidth="1"/>
    <col min="779" max="779" width="14.1666666666667" style="457" customWidth="1"/>
    <col min="780" max="780" width="32" style="457" customWidth="1"/>
    <col min="781" max="782" width="9.16666666666667" style="457" customWidth="1"/>
    <col min="783" max="783" width="9" style="457"/>
    <col min="784" max="784" width="9.16666666666667" style="457" customWidth="1"/>
    <col min="785" max="785" width="9" style="457"/>
    <col min="786" max="786" width="9.16666666666667" style="457" customWidth="1"/>
    <col min="787" max="787" width="13.6666666666667" style="457" customWidth="1"/>
    <col min="788" max="788" width="12.5" style="457" customWidth="1"/>
    <col min="789" max="791" width="13.6666666666667" style="457" customWidth="1"/>
    <col min="792" max="792" width="15.6666666666667" style="457" customWidth="1"/>
    <col min="793" max="793" width="9.16666666666667" style="457" customWidth="1"/>
    <col min="794" max="794" width="22" style="457" customWidth="1"/>
    <col min="795" max="795" width="11.6666666666667" style="457" customWidth="1"/>
    <col min="796" max="1023" width="9" style="457"/>
    <col min="1024" max="1024" width="6.5" style="457" customWidth="1"/>
    <col min="1025" max="1025" width="13.1666666666667" style="457" customWidth="1"/>
    <col min="1026" max="1027" width="12.6666666666667" style="457" customWidth="1"/>
    <col min="1028" max="1028" width="15.6666666666667" style="457" customWidth="1"/>
    <col min="1029" max="1029" width="10" style="457" customWidth="1"/>
    <col min="1030" max="1030" width="9" style="457"/>
    <col min="1031" max="1031" width="9.16666666666667" style="457" customWidth="1"/>
    <col min="1032" max="1032" width="10" style="457" customWidth="1"/>
    <col min="1033" max="1033" width="11.1666666666667" style="457" customWidth="1"/>
    <col min="1034" max="1034" width="17.6666666666667" style="457" customWidth="1"/>
    <col min="1035" max="1035" width="14.1666666666667" style="457" customWidth="1"/>
    <col min="1036" max="1036" width="32" style="457" customWidth="1"/>
    <col min="1037" max="1038" width="9.16666666666667" style="457" customWidth="1"/>
    <col min="1039" max="1039" width="9" style="457"/>
    <col min="1040" max="1040" width="9.16666666666667" style="457" customWidth="1"/>
    <col min="1041" max="1041" width="9" style="457"/>
    <col min="1042" max="1042" width="9.16666666666667" style="457" customWidth="1"/>
    <col min="1043" max="1043" width="13.6666666666667" style="457" customWidth="1"/>
    <col min="1044" max="1044" width="12.5" style="457" customWidth="1"/>
    <col min="1045" max="1047" width="13.6666666666667" style="457" customWidth="1"/>
    <col min="1048" max="1048" width="15.6666666666667" style="457" customWidth="1"/>
    <col min="1049" max="1049" width="9.16666666666667" style="457" customWidth="1"/>
    <col min="1050" max="1050" width="22" style="457" customWidth="1"/>
    <col min="1051" max="1051" width="11.6666666666667" style="457" customWidth="1"/>
    <col min="1052" max="1279" width="9" style="457"/>
    <col min="1280" max="1280" width="6.5" style="457" customWidth="1"/>
    <col min="1281" max="1281" width="13.1666666666667" style="457" customWidth="1"/>
    <col min="1282" max="1283" width="12.6666666666667" style="457" customWidth="1"/>
    <col min="1284" max="1284" width="15.6666666666667" style="457" customWidth="1"/>
    <col min="1285" max="1285" width="10" style="457" customWidth="1"/>
    <col min="1286" max="1286" width="9" style="457"/>
    <col min="1287" max="1287" width="9.16666666666667" style="457" customWidth="1"/>
    <col min="1288" max="1288" width="10" style="457" customWidth="1"/>
    <col min="1289" max="1289" width="11.1666666666667" style="457" customWidth="1"/>
    <col min="1290" max="1290" width="17.6666666666667" style="457" customWidth="1"/>
    <col min="1291" max="1291" width="14.1666666666667" style="457" customWidth="1"/>
    <col min="1292" max="1292" width="32" style="457" customWidth="1"/>
    <col min="1293" max="1294" width="9.16666666666667" style="457" customWidth="1"/>
    <col min="1295" max="1295" width="9" style="457"/>
    <col min="1296" max="1296" width="9.16666666666667" style="457" customWidth="1"/>
    <col min="1297" max="1297" width="9" style="457"/>
    <col min="1298" max="1298" width="9.16666666666667" style="457" customWidth="1"/>
    <col min="1299" max="1299" width="13.6666666666667" style="457" customWidth="1"/>
    <col min="1300" max="1300" width="12.5" style="457" customWidth="1"/>
    <col min="1301" max="1303" width="13.6666666666667" style="457" customWidth="1"/>
    <col min="1304" max="1304" width="15.6666666666667" style="457" customWidth="1"/>
    <col min="1305" max="1305" width="9.16666666666667" style="457" customWidth="1"/>
    <col min="1306" max="1306" width="22" style="457" customWidth="1"/>
    <col min="1307" max="1307" width="11.6666666666667" style="457" customWidth="1"/>
    <col min="1308" max="1535" width="9" style="457"/>
    <col min="1536" max="1536" width="6.5" style="457" customWidth="1"/>
    <col min="1537" max="1537" width="13.1666666666667" style="457" customWidth="1"/>
    <col min="1538" max="1539" width="12.6666666666667" style="457" customWidth="1"/>
    <col min="1540" max="1540" width="15.6666666666667" style="457" customWidth="1"/>
    <col min="1541" max="1541" width="10" style="457" customWidth="1"/>
    <col min="1542" max="1542" width="9" style="457"/>
    <col min="1543" max="1543" width="9.16666666666667" style="457" customWidth="1"/>
    <col min="1544" max="1544" width="10" style="457" customWidth="1"/>
    <col min="1545" max="1545" width="11.1666666666667" style="457" customWidth="1"/>
    <col min="1546" max="1546" width="17.6666666666667" style="457" customWidth="1"/>
    <col min="1547" max="1547" width="14.1666666666667" style="457" customWidth="1"/>
    <col min="1548" max="1548" width="32" style="457" customWidth="1"/>
    <col min="1549" max="1550" width="9.16666666666667" style="457" customWidth="1"/>
    <col min="1551" max="1551" width="9" style="457"/>
    <col min="1552" max="1552" width="9.16666666666667" style="457" customWidth="1"/>
    <col min="1553" max="1553" width="9" style="457"/>
    <col min="1554" max="1554" width="9.16666666666667" style="457" customWidth="1"/>
    <col min="1555" max="1555" width="13.6666666666667" style="457" customWidth="1"/>
    <col min="1556" max="1556" width="12.5" style="457" customWidth="1"/>
    <col min="1557" max="1559" width="13.6666666666667" style="457" customWidth="1"/>
    <col min="1560" max="1560" width="15.6666666666667" style="457" customWidth="1"/>
    <col min="1561" max="1561" width="9.16666666666667" style="457" customWidth="1"/>
    <col min="1562" max="1562" width="22" style="457" customWidth="1"/>
    <col min="1563" max="1563" width="11.6666666666667" style="457" customWidth="1"/>
    <col min="1564" max="1791" width="9" style="457"/>
    <col min="1792" max="1792" width="6.5" style="457" customWidth="1"/>
    <col min="1793" max="1793" width="13.1666666666667" style="457" customWidth="1"/>
    <col min="1794" max="1795" width="12.6666666666667" style="457" customWidth="1"/>
    <col min="1796" max="1796" width="15.6666666666667" style="457" customWidth="1"/>
    <col min="1797" max="1797" width="10" style="457" customWidth="1"/>
    <col min="1798" max="1798" width="9" style="457"/>
    <col min="1799" max="1799" width="9.16666666666667" style="457" customWidth="1"/>
    <col min="1800" max="1800" width="10" style="457" customWidth="1"/>
    <col min="1801" max="1801" width="11.1666666666667" style="457" customWidth="1"/>
    <col min="1802" max="1802" width="17.6666666666667" style="457" customWidth="1"/>
    <col min="1803" max="1803" width="14.1666666666667" style="457" customWidth="1"/>
    <col min="1804" max="1804" width="32" style="457" customWidth="1"/>
    <col min="1805" max="1806" width="9.16666666666667" style="457" customWidth="1"/>
    <col min="1807" max="1807" width="9" style="457"/>
    <col min="1808" max="1808" width="9.16666666666667" style="457" customWidth="1"/>
    <col min="1809" max="1809" width="9" style="457"/>
    <col min="1810" max="1810" width="9.16666666666667" style="457" customWidth="1"/>
    <col min="1811" max="1811" width="13.6666666666667" style="457" customWidth="1"/>
    <col min="1812" max="1812" width="12.5" style="457" customWidth="1"/>
    <col min="1813" max="1815" width="13.6666666666667" style="457" customWidth="1"/>
    <col min="1816" max="1816" width="15.6666666666667" style="457" customWidth="1"/>
    <col min="1817" max="1817" width="9.16666666666667" style="457" customWidth="1"/>
    <col min="1818" max="1818" width="22" style="457" customWidth="1"/>
    <col min="1819" max="1819" width="11.6666666666667" style="457" customWidth="1"/>
    <col min="1820" max="2047" width="9" style="457"/>
    <col min="2048" max="2048" width="6.5" style="457" customWidth="1"/>
    <col min="2049" max="2049" width="13.1666666666667" style="457" customWidth="1"/>
    <col min="2050" max="2051" width="12.6666666666667" style="457" customWidth="1"/>
    <col min="2052" max="2052" width="15.6666666666667" style="457" customWidth="1"/>
    <col min="2053" max="2053" width="10" style="457" customWidth="1"/>
    <col min="2054" max="2054" width="9" style="457"/>
    <col min="2055" max="2055" width="9.16666666666667" style="457" customWidth="1"/>
    <col min="2056" max="2056" width="10" style="457" customWidth="1"/>
    <col min="2057" max="2057" width="11.1666666666667" style="457" customWidth="1"/>
    <col min="2058" max="2058" width="17.6666666666667" style="457" customWidth="1"/>
    <col min="2059" max="2059" width="14.1666666666667" style="457" customWidth="1"/>
    <col min="2060" max="2060" width="32" style="457" customWidth="1"/>
    <col min="2061" max="2062" width="9.16666666666667" style="457" customWidth="1"/>
    <col min="2063" max="2063" width="9" style="457"/>
    <col min="2064" max="2064" width="9.16666666666667" style="457" customWidth="1"/>
    <col min="2065" max="2065" width="9" style="457"/>
    <col min="2066" max="2066" width="9.16666666666667" style="457" customWidth="1"/>
    <col min="2067" max="2067" width="13.6666666666667" style="457" customWidth="1"/>
    <col min="2068" max="2068" width="12.5" style="457" customWidth="1"/>
    <col min="2069" max="2071" width="13.6666666666667" style="457" customWidth="1"/>
    <col min="2072" max="2072" width="15.6666666666667" style="457" customWidth="1"/>
    <col min="2073" max="2073" width="9.16666666666667" style="457" customWidth="1"/>
    <col min="2074" max="2074" width="22" style="457" customWidth="1"/>
    <col min="2075" max="2075" width="11.6666666666667" style="457" customWidth="1"/>
    <col min="2076" max="2303" width="9" style="457"/>
    <col min="2304" max="2304" width="6.5" style="457" customWidth="1"/>
    <col min="2305" max="2305" width="13.1666666666667" style="457" customWidth="1"/>
    <col min="2306" max="2307" width="12.6666666666667" style="457" customWidth="1"/>
    <col min="2308" max="2308" width="15.6666666666667" style="457" customWidth="1"/>
    <col min="2309" max="2309" width="10" style="457" customWidth="1"/>
    <col min="2310" max="2310" width="9" style="457"/>
    <col min="2311" max="2311" width="9.16666666666667" style="457" customWidth="1"/>
    <col min="2312" max="2312" width="10" style="457" customWidth="1"/>
    <col min="2313" max="2313" width="11.1666666666667" style="457" customWidth="1"/>
    <col min="2314" max="2314" width="17.6666666666667" style="457" customWidth="1"/>
    <col min="2315" max="2315" width="14.1666666666667" style="457" customWidth="1"/>
    <col min="2316" max="2316" width="32" style="457" customWidth="1"/>
    <col min="2317" max="2318" width="9.16666666666667" style="457" customWidth="1"/>
    <col min="2319" max="2319" width="9" style="457"/>
    <col min="2320" max="2320" width="9.16666666666667" style="457" customWidth="1"/>
    <col min="2321" max="2321" width="9" style="457"/>
    <col min="2322" max="2322" width="9.16666666666667" style="457" customWidth="1"/>
    <col min="2323" max="2323" width="13.6666666666667" style="457" customWidth="1"/>
    <col min="2324" max="2324" width="12.5" style="457" customWidth="1"/>
    <col min="2325" max="2327" width="13.6666666666667" style="457" customWidth="1"/>
    <col min="2328" max="2328" width="15.6666666666667" style="457" customWidth="1"/>
    <col min="2329" max="2329" width="9.16666666666667" style="457" customWidth="1"/>
    <col min="2330" max="2330" width="22" style="457" customWidth="1"/>
    <col min="2331" max="2331" width="11.6666666666667" style="457" customWidth="1"/>
    <col min="2332" max="2559" width="9" style="457"/>
    <col min="2560" max="2560" width="6.5" style="457" customWidth="1"/>
    <col min="2561" max="2561" width="13.1666666666667" style="457" customWidth="1"/>
    <col min="2562" max="2563" width="12.6666666666667" style="457" customWidth="1"/>
    <col min="2564" max="2564" width="15.6666666666667" style="457" customWidth="1"/>
    <col min="2565" max="2565" width="10" style="457" customWidth="1"/>
    <col min="2566" max="2566" width="9" style="457"/>
    <col min="2567" max="2567" width="9.16666666666667" style="457" customWidth="1"/>
    <col min="2568" max="2568" width="10" style="457" customWidth="1"/>
    <col min="2569" max="2569" width="11.1666666666667" style="457" customWidth="1"/>
    <col min="2570" max="2570" width="17.6666666666667" style="457" customWidth="1"/>
    <col min="2571" max="2571" width="14.1666666666667" style="457" customWidth="1"/>
    <col min="2572" max="2572" width="32" style="457" customWidth="1"/>
    <col min="2573" max="2574" width="9.16666666666667" style="457" customWidth="1"/>
    <col min="2575" max="2575" width="9" style="457"/>
    <col min="2576" max="2576" width="9.16666666666667" style="457" customWidth="1"/>
    <col min="2577" max="2577" width="9" style="457"/>
    <col min="2578" max="2578" width="9.16666666666667" style="457" customWidth="1"/>
    <col min="2579" max="2579" width="13.6666666666667" style="457" customWidth="1"/>
    <col min="2580" max="2580" width="12.5" style="457" customWidth="1"/>
    <col min="2581" max="2583" width="13.6666666666667" style="457" customWidth="1"/>
    <col min="2584" max="2584" width="15.6666666666667" style="457" customWidth="1"/>
    <col min="2585" max="2585" width="9.16666666666667" style="457" customWidth="1"/>
    <col min="2586" max="2586" width="22" style="457" customWidth="1"/>
    <col min="2587" max="2587" width="11.6666666666667" style="457" customWidth="1"/>
    <col min="2588" max="2815" width="9" style="457"/>
    <col min="2816" max="2816" width="6.5" style="457" customWidth="1"/>
    <col min="2817" max="2817" width="13.1666666666667" style="457" customWidth="1"/>
    <col min="2818" max="2819" width="12.6666666666667" style="457" customWidth="1"/>
    <col min="2820" max="2820" width="15.6666666666667" style="457" customWidth="1"/>
    <col min="2821" max="2821" width="10" style="457" customWidth="1"/>
    <col min="2822" max="2822" width="9" style="457"/>
    <col min="2823" max="2823" width="9.16666666666667" style="457" customWidth="1"/>
    <col min="2824" max="2824" width="10" style="457" customWidth="1"/>
    <col min="2825" max="2825" width="11.1666666666667" style="457" customWidth="1"/>
    <col min="2826" max="2826" width="17.6666666666667" style="457" customWidth="1"/>
    <col min="2827" max="2827" width="14.1666666666667" style="457" customWidth="1"/>
    <col min="2828" max="2828" width="32" style="457" customWidth="1"/>
    <col min="2829" max="2830" width="9.16666666666667" style="457" customWidth="1"/>
    <col min="2831" max="2831" width="9" style="457"/>
    <col min="2832" max="2832" width="9.16666666666667" style="457" customWidth="1"/>
    <col min="2833" max="2833" width="9" style="457"/>
    <col min="2834" max="2834" width="9.16666666666667" style="457" customWidth="1"/>
    <col min="2835" max="2835" width="13.6666666666667" style="457" customWidth="1"/>
    <col min="2836" max="2836" width="12.5" style="457" customWidth="1"/>
    <col min="2837" max="2839" width="13.6666666666667" style="457" customWidth="1"/>
    <col min="2840" max="2840" width="15.6666666666667" style="457" customWidth="1"/>
    <col min="2841" max="2841" width="9.16666666666667" style="457" customWidth="1"/>
    <col min="2842" max="2842" width="22" style="457" customWidth="1"/>
    <col min="2843" max="2843" width="11.6666666666667" style="457" customWidth="1"/>
    <col min="2844" max="3071" width="9" style="457"/>
    <col min="3072" max="3072" width="6.5" style="457" customWidth="1"/>
    <col min="3073" max="3073" width="13.1666666666667" style="457" customWidth="1"/>
    <col min="3074" max="3075" width="12.6666666666667" style="457" customWidth="1"/>
    <col min="3076" max="3076" width="15.6666666666667" style="457" customWidth="1"/>
    <col min="3077" max="3077" width="10" style="457" customWidth="1"/>
    <col min="3078" max="3078" width="9" style="457"/>
    <col min="3079" max="3079" width="9.16666666666667" style="457" customWidth="1"/>
    <col min="3080" max="3080" width="10" style="457" customWidth="1"/>
    <col min="3081" max="3081" width="11.1666666666667" style="457" customWidth="1"/>
    <col min="3082" max="3082" width="17.6666666666667" style="457" customWidth="1"/>
    <col min="3083" max="3083" width="14.1666666666667" style="457" customWidth="1"/>
    <col min="3084" max="3084" width="32" style="457" customWidth="1"/>
    <col min="3085" max="3086" width="9.16666666666667" style="457" customWidth="1"/>
    <col min="3087" max="3087" width="9" style="457"/>
    <col min="3088" max="3088" width="9.16666666666667" style="457" customWidth="1"/>
    <col min="3089" max="3089" width="9" style="457"/>
    <col min="3090" max="3090" width="9.16666666666667" style="457" customWidth="1"/>
    <col min="3091" max="3091" width="13.6666666666667" style="457" customWidth="1"/>
    <col min="3092" max="3092" width="12.5" style="457" customWidth="1"/>
    <col min="3093" max="3095" width="13.6666666666667" style="457" customWidth="1"/>
    <col min="3096" max="3096" width="15.6666666666667" style="457" customWidth="1"/>
    <col min="3097" max="3097" width="9.16666666666667" style="457" customWidth="1"/>
    <col min="3098" max="3098" width="22" style="457" customWidth="1"/>
    <col min="3099" max="3099" width="11.6666666666667" style="457" customWidth="1"/>
    <col min="3100" max="3327" width="9" style="457"/>
    <col min="3328" max="3328" width="6.5" style="457" customWidth="1"/>
    <col min="3329" max="3329" width="13.1666666666667" style="457" customWidth="1"/>
    <col min="3330" max="3331" width="12.6666666666667" style="457" customWidth="1"/>
    <col min="3332" max="3332" width="15.6666666666667" style="457" customWidth="1"/>
    <col min="3333" max="3333" width="10" style="457" customWidth="1"/>
    <col min="3334" max="3334" width="9" style="457"/>
    <col min="3335" max="3335" width="9.16666666666667" style="457" customWidth="1"/>
    <col min="3336" max="3336" width="10" style="457" customWidth="1"/>
    <col min="3337" max="3337" width="11.1666666666667" style="457" customWidth="1"/>
    <col min="3338" max="3338" width="17.6666666666667" style="457" customWidth="1"/>
    <col min="3339" max="3339" width="14.1666666666667" style="457" customWidth="1"/>
    <col min="3340" max="3340" width="32" style="457" customWidth="1"/>
    <col min="3341" max="3342" width="9.16666666666667" style="457" customWidth="1"/>
    <col min="3343" max="3343" width="9" style="457"/>
    <col min="3344" max="3344" width="9.16666666666667" style="457" customWidth="1"/>
    <col min="3345" max="3345" width="9" style="457"/>
    <col min="3346" max="3346" width="9.16666666666667" style="457" customWidth="1"/>
    <col min="3347" max="3347" width="13.6666666666667" style="457" customWidth="1"/>
    <col min="3348" max="3348" width="12.5" style="457" customWidth="1"/>
    <col min="3349" max="3351" width="13.6666666666667" style="457" customWidth="1"/>
    <col min="3352" max="3352" width="15.6666666666667" style="457" customWidth="1"/>
    <col min="3353" max="3353" width="9.16666666666667" style="457" customWidth="1"/>
    <col min="3354" max="3354" width="22" style="457" customWidth="1"/>
    <col min="3355" max="3355" width="11.6666666666667" style="457" customWidth="1"/>
    <col min="3356" max="3583" width="9" style="457"/>
    <col min="3584" max="3584" width="6.5" style="457" customWidth="1"/>
    <col min="3585" max="3585" width="13.1666666666667" style="457" customWidth="1"/>
    <col min="3586" max="3587" width="12.6666666666667" style="457" customWidth="1"/>
    <col min="3588" max="3588" width="15.6666666666667" style="457" customWidth="1"/>
    <col min="3589" max="3589" width="10" style="457" customWidth="1"/>
    <col min="3590" max="3590" width="9" style="457"/>
    <col min="3591" max="3591" width="9.16666666666667" style="457" customWidth="1"/>
    <col min="3592" max="3592" width="10" style="457" customWidth="1"/>
    <col min="3593" max="3593" width="11.1666666666667" style="457" customWidth="1"/>
    <col min="3594" max="3594" width="17.6666666666667" style="457" customWidth="1"/>
    <col min="3595" max="3595" width="14.1666666666667" style="457" customWidth="1"/>
    <col min="3596" max="3596" width="32" style="457" customWidth="1"/>
    <col min="3597" max="3598" width="9.16666666666667" style="457" customWidth="1"/>
    <col min="3599" max="3599" width="9" style="457"/>
    <col min="3600" max="3600" width="9.16666666666667" style="457" customWidth="1"/>
    <col min="3601" max="3601" width="9" style="457"/>
    <col min="3602" max="3602" width="9.16666666666667" style="457" customWidth="1"/>
    <col min="3603" max="3603" width="13.6666666666667" style="457" customWidth="1"/>
    <col min="3604" max="3604" width="12.5" style="457" customWidth="1"/>
    <col min="3605" max="3607" width="13.6666666666667" style="457" customWidth="1"/>
    <col min="3608" max="3608" width="15.6666666666667" style="457" customWidth="1"/>
    <col min="3609" max="3609" width="9.16666666666667" style="457" customWidth="1"/>
    <col min="3610" max="3610" width="22" style="457" customWidth="1"/>
    <col min="3611" max="3611" width="11.6666666666667" style="457" customWidth="1"/>
    <col min="3612" max="3839" width="9" style="457"/>
    <col min="3840" max="3840" width="6.5" style="457" customWidth="1"/>
    <col min="3841" max="3841" width="13.1666666666667" style="457" customWidth="1"/>
    <col min="3842" max="3843" width="12.6666666666667" style="457" customWidth="1"/>
    <col min="3844" max="3844" width="15.6666666666667" style="457" customWidth="1"/>
    <col min="3845" max="3845" width="10" style="457" customWidth="1"/>
    <col min="3846" max="3846" width="9" style="457"/>
    <col min="3847" max="3847" width="9.16666666666667" style="457" customWidth="1"/>
    <col min="3848" max="3848" width="10" style="457" customWidth="1"/>
    <col min="3849" max="3849" width="11.1666666666667" style="457" customWidth="1"/>
    <col min="3850" max="3850" width="17.6666666666667" style="457" customWidth="1"/>
    <col min="3851" max="3851" width="14.1666666666667" style="457" customWidth="1"/>
    <col min="3852" max="3852" width="32" style="457" customWidth="1"/>
    <col min="3853" max="3854" width="9.16666666666667" style="457" customWidth="1"/>
    <col min="3855" max="3855" width="9" style="457"/>
    <col min="3856" max="3856" width="9.16666666666667" style="457" customWidth="1"/>
    <col min="3857" max="3857" width="9" style="457"/>
    <col min="3858" max="3858" width="9.16666666666667" style="457" customWidth="1"/>
    <col min="3859" max="3859" width="13.6666666666667" style="457" customWidth="1"/>
    <col min="3860" max="3860" width="12.5" style="457" customWidth="1"/>
    <col min="3861" max="3863" width="13.6666666666667" style="457" customWidth="1"/>
    <col min="3864" max="3864" width="15.6666666666667" style="457" customWidth="1"/>
    <col min="3865" max="3865" width="9.16666666666667" style="457" customWidth="1"/>
    <col min="3866" max="3866" width="22" style="457" customWidth="1"/>
    <col min="3867" max="3867" width="11.6666666666667" style="457" customWidth="1"/>
    <col min="3868" max="4095" width="9" style="457"/>
    <col min="4096" max="4096" width="6.5" style="457" customWidth="1"/>
    <col min="4097" max="4097" width="13.1666666666667" style="457" customWidth="1"/>
    <col min="4098" max="4099" width="12.6666666666667" style="457" customWidth="1"/>
    <col min="4100" max="4100" width="15.6666666666667" style="457" customWidth="1"/>
    <col min="4101" max="4101" width="10" style="457" customWidth="1"/>
    <col min="4102" max="4102" width="9" style="457"/>
    <col min="4103" max="4103" width="9.16666666666667" style="457" customWidth="1"/>
    <col min="4104" max="4104" width="10" style="457" customWidth="1"/>
    <col min="4105" max="4105" width="11.1666666666667" style="457" customWidth="1"/>
    <col min="4106" max="4106" width="17.6666666666667" style="457" customWidth="1"/>
    <col min="4107" max="4107" width="14.1666666666667" style="457" customWidth="1"/>
    <col min="4108" max="4108" width="32" style="457" customWidth="1"/>
    <col min="4109" max="4110" width="9.16666666666667" style="457" customWidth="1"/>
    <col min="4111" max="4111" width="9" style="457"/>
    <col min="4112" max="4112" width="9.16666666666667" style="457" customWidth="1"/>
    <col min="4113" max="4113" width="9" style="457"/>
    <col min="4114" max="4114" width="9.16666666666667" style="457" customWidth="1"/>
    <col min="4115" max="4115" width="13.6666666666667" style="457" customWidth="1"/>
    <col min="4116" max="4116" width="12.5" style="457" customWidth="1"/>
    <col min="4117" max="4119" width="13.6666666666667" style="457" customWidth="1"/>
    <col min="4120" max="4120" width="15.6666666666667" style="457" customWidth="1"/>
    <col min="4121" max="4121" width="9.16666666666667" style="457" customWidth="1"/>
    <col min="4122" max="4122" width="22" style="457" customWidth="1"/>
    <col min="4123" max="4123" width="11.6666666666667" style="457" customWidth="1"/>
    <col min="4124" max="4351" width="9" style="457"/>
    <col min="4352" max="4352" width="6.5" style="457" customWidth="1"/>
    <col min="4353" max="4353" width="13.1666666666667" style="457" customWidth="1"/>
    <col min="4354" max="4355" width="12.6666666666667" style="457" customWidth="1"/>
    <col min="4356" max="4356" width="15.6666666666667" style="457" customWidth="1"/>
    <col min="4357" max="4357" width="10" style="457" customWidth="1"/>
    <col min="4358" max="4358" width="9" style="457"/>
    <col min="4359" max="4359" width="9.16666666666667" style="457" customWidth="1"/>
    <col min="4360" max="4360" width="10" style="457" customWidth="1"/>
    <col min="4361" max="4361" width="11.1666666666667" style="457" customWidth="1"/>
    <col min="4362" max="4362" width="17.6666666666667" style="457" customWidth="1"/>
    <col min="4363" max="4363" width="14.1666666666667" style="457" customWidth="1"/>
    <col min="4364" max="4364" width="32" style="457" customWidth="1"/>
    <col min="4365" max="4366" width="9.16666666666667" style="457" customWidth="1"/>
    <col min="4367" max="4367" width="9" style="457"/>
    <col min="4368" max="4368" width="9.16666666666667" style="457" customWidth="1"/>
    <col min="4369" max="4369" width="9" style="457"/>
    <col min="4370" max="4370" width="9.16666666666667" style="457" customWidth="1"/>
    <col min="4371" max="4371" width="13.6666666666667" style="457" customWidth="1"/>
    <col min="4372" max="4372" width="12.5" style="457" customWidth="1"/>
    <col min="4373" max="4375" width="13.6666666666667" style="457" customWidth="1"/>
    <col min="4376" max="4376" width="15.6666666666667" style="457" customWidth="1"/>
    <col min="4377" max="4377" width="9.16666666666667" style="457" customWidth="1"/>
    <col min="4378" max="4378" width="22" style="457" customWidth="1"/>
    <col min="4379" max="4379" width="11.6666666666667" style="457" customWidth="1"/>
    <col min="4380" max="4607" width="9" style="457"/>
    <col min="4608" max="4608" width="6.5" style="457" customWidth="1"/>
    <col min="4609" max="4609" width="13.1666666666667" style="457" customWidth="1"/>
    <col min="4610" max="4611" width="12.6666666666667" style="457" customWidth="1"/>
    <col min="4612" max="4612" width="15.6666666666667" style="457" customWidth="1"/>
    <col min="4613" max="4613" width="10" style="457" customWidth="1"/>
    <col min="4614" max="4614" width="9" style="457"/>
    <col min="4615" max="4615" width="9.16666666666667" style="457" customWidth="1"/>
    <col min="4616" max="4616" width="10" style="457" customWidth="1"/>
    <col min="4617" max="4617" width="11.1666666666667" style="457" customWidth="1"/>
    <col min="4618" max="4618" width="17.6666666666667" style="457" customWidth="1"/>
    <col min="4619" max="4619" width="14.1666666666667" style="457" customWidth="1"/>
    <col min="4620" max="4620" width="32" style="457" customWidth="1"/>
    <col min="4621" max="4622" width="9.16666666666667" style="457" customWidth="1"/>
    <col min="4623" max="4623" width="9" style="457"/>
    <col min="4624" max="4624" width="9.16666666666667" style="457" customWidth="1"/>
    <col min="4625" max="4625" width="9" style="457"/>
    <col min="4626" max="4626" width="9.16666666666667" style="457" customWidth="1"/>
    <col min="4627" max="4627" width="13.6666666666667" style="457" customWidth="1"/>
    <col min="4628" max="4628" width="12.5" style="457" customWidth="1"/>
    <col min="4629" max="4631" width="13.6666666666667" style="457" customWidth="1"/>
    <col min="4632" max="4632" width="15.6666666666667" style="457" customWidth="1"/>
    <col min="4633" max="4633" width="9.16666666666667" style="457" customWidth="1"/>
    <col min="4634" max="4634" width="22" style="457" customWidth="1"/>
    <col min="4635" max="4635" width="11.6666666666667" style="457" customWidth="1"/>
    <col min="4636" max="4863" width="9" style="457"/>
    <col min="4864" max="4864" width="6.5" style="457" customWidth="1"/>
    <col min="4865" max="4865" width="13.1666666666667" style="457" customWidth="1"/>
    <col min="4866" max="4867" width="12.6666666666667" style="457" customWidth="1"/>
    <col min="4868" max="4868" width="15.6666666666667" style="457" customWidth="1"/>
    <col min="4869" max="4869" width="10" style="457" customWidth="1"/>
    <col min="4870" max="4870" width="9" style="457"/>
    <col min="4871" max="4871" width="9.16666666666667" style="457" customWidth="1"/>
    <col min="4872" max="4872" width="10" style="457" customWidth="1"/>
    <col min="4873" max="4873" width="11.1666666666667" style="457" customWidth="1"/>
    <col min="4874" max="4874" width="17.6666666666667" style="457" customWidth="1"/>
    <col min="4875" max="4875" width="14.1666666666667" style="457" customWidth="1"/>
    <col min="4876" max="4876" width="32" style="457" customWidth="1"/>
    <col min="4877" max="4878" width="9.16666666666667" style="457" customWidth="1"/>
    <col min="4879" max="4879" width="9" style="457"/>
    <col min="4880" max="4880" width="9.16666666666667" style="457" customWidth="1"/>
    <col min="4881" max="4881" width="9" style="457"/>
    <col min="4882" max="4882" width="9.16666666666667" style="457" customWidth="1"/>
    <col min="4883" max="4883" width="13.6666666666667" style="457" customWidth="1"/>
    <col min="4884" max="4884" width="12.5" style="457" customWidth="1"/>
    <col min="4885" max="4887" width="13.6666666666667" style="457" customWidth="1"/>
    <col min="4888" max="4888" width="15.6666666666667" style="457" customWidth="1"/>
    <col min="4889" max="4889" width="9.16666666666667" style="457" customWidth="1"/>
    <col min="4890" max="4890" width="22" style="457" customWidth="1"/>
    <col min="4891" max="4891" width="11.6666666666667" style="457" customWidth="1"/>
    <col min="4892" max="5119" width="9" style="457"/>
    <col min="5120" max="5120" width="6.5" style="457" customWidth="1"/>
    <col min="5121" max="5121" width="13.1666666666667" style="457" customWidth="1"/>
    <col min="5122" max="5123" width="12.6666666666667" style="457" customWidth="1"/>
    <col min="5124" max="5124" width="15.6666666666667" style="457" customWidth="1"/>
    <col min="5125" max="5125" width="10" style="457" customWidth="1"/>
    <col min="5126" max="5126" width="9" style="457"/>
    <col min="5127" max="5127" width="9.16666666666667" style="457" customWidth="1"/>
    <col min="5128" max="5128" width="10" style="457" customWidth="1"/>
    <col min="5129" max="5129" width="11.1666666666667" style="457" customWidth="1"/>
    <col min="5130" max="5130" width="17.6666666666667" style="457" customWidth="1"/>
    <col min="5131" max="5131" width="14.1666666666667" style="457" customWidth="1"/>
    <col min="5132" max="5132" width="32" style="457" customWidth="1"/>
    <col min="5133" max="5134" width="9.16666666666667" style="457" customWidth="1"/>
    <col min="5135" max="5135" width="9" style="457"/>
    <col min="5136" max="5136" width="9.16666666666667" style="457" customWidth="1"/>
    <col min="5137" max="5137" width="9" style="457"/>
    <col min="5138" max="5138" width="9.16666666666667" style="457" customWidth="1"/>
    <col min="5139" max="5139" width="13.6666666666667" style="457" customWidth="1"/>
    <col min="5140" max="5140" width="12.5" style="457" customWidth="1"/>
    <col min="5141" max="5143" width="13.6666666666667" style="457" customWidth="1"/>
    <col min="5144" max="5144" width="15.6666666666667" style="457" customWidth="1"/>
    <col min="5145" max="5145" width="9.16666666666667" style="457" customWidth="1"/>
    <col min="5146" max="5146" width="22" style="457" customWidth="1"/>
    <col min="5147" max="5147" width="11.6666666666667" style="457" customWidth="1"/>
    <col min="5148" max="5375" width="9" style="457"/>
    <col min="5376" max="5376" width="6.5" style="457" customWidth="1"/>
    <col min="5377" max="5377" width="13.1666666666667" style="457" customWidth="1"/>
    <col min="5378" max="5379" width="12.6666666666667" style="457" customWidth="1"/>
    <col min="5380" max="5380" width="15.6666666666667" style="457" customWidth="1"/>
    <col min="5381" max="5381" width="10" style="457" customWidth="1"/>
    <col min="5382" max="5382" width="9" style="457"/>
    <col min="5383" max="5383" width="9.16666666666667" style="457" customWidth="1"/>
    <col min="5384" max="5384" width="10" style="457" customWidth="1"/>
    <col min="5385" max="5385" width="11.1666666666667" style="457" customWidth="1"/>
    <col min="5386" max="5386" width="17.6666666666667" style="457" customWidth="1"/>
    <col min="5387" max="5387" width="14.1666666666667" style="457" customWidth="1"/>
    <col min="5388" max="5388" width="32" style="457" customWidth="1"/>
    <col min="5389" max="5390" width="9.16666666666667" style="457" customWidth="1"/>
    <col min="5391" max="5391" width="9" style="457"/>
    <col min="5392" max="5392" width="9.16666666666667" style="457" customWidth="1"/>
    <col min="5393" max="5393" width="9" style="457"/>
    <col min="5394" max="5394" width="9.16666666666667" style="457" customWidth="1"/>
    <col min="5395" max="5395" width="13.6666666666667" style="457" customWidth="1"/>
    <col min="5396" max="5396" width="12.5" style="457" customWidth="1"/>
    <col min="5397" max="5399" width="13.6666666666667" style="457" customWidth="1"/>
    <col min="5400" max="5400" width="15.6666666666667" style="457" customWidth="1"/>
    <col min="5401" max="5401" width="9.16666666666667" style="457" customWidth="1"/>
    <col min="5402" max="5402" width="22" style="457" customWidth="1"/>
    <col min="5403" max="5403" width="11.6666666666667" style="457" customWidth="1"/>
    <col min="5404" max="5631" width="9" style="457"/>
    <col min="5632" max="5632" width="6.5" style="457" customWidth="1"/>
    <col min="5633" max="5633" width="13.1666666666667" style="457" customWidth="1"/>
    <col min="5634" max="5635" width="12.6666666666667" style="457" customWidth="1"/>
    <col min="5636" max="5636" width="15.6666666666667" style="457" customWidth="1"/>
    <col min="5637" max="5637" width="10" style="457" customWidth="1"/>
    <col min="5638" max="5638" width="9" style="457"/>
    <col min="5639" max="5639" width="9.16666666666667" style="457" customWidth="1"/>
    <col min="5640" max="5640" width="10" style="457" customWidth="1"/>
    <col min="5641" max="5641" width="11.1666666666667" style="457" customWidth="1"/>
    <col min="5642" max="5642" width="17.6666666666667" style="457" customWidth="1"/>
    <col min="5643" max="5643" width="14.1666666666667" style="457" customWidth="1"/>
    <col min="5644" max="5644" width="32" style="457" customWidth="1"/>
    <col min="5645" max="5646" width="9.16666666666667" style="457" customWidth="1"/>
    <col min="5647" max="5647" width="9" style="457"/>
    <col min="5648" max="5648" width="9.16666666666667" style="457" customWidth="1"/>
    <col min="5649" max="5649" width="9" style="457"/>
    <col min="5650" max="5650" width="9.16666666666667" style="457" customWidth="1"/>
    <col min="5651" max="5651" width="13.6666666666667" style="457" customWidth="1"/>
    <col min="5652" max="5652" width="12.5" style="457" customWidth="1"/>
    <col min="5653" max="5655" width="13.6666666666667" style="457" customWidth="1"/>
    <col min="5656" max="5656" width="15.6666666666667" style="457" customWidth="1"/>
    <col min="5657" max="5657" width="9.16666666666667" style="457" customWidth="1"/>
    <col min="5658" max="5658" width="22" style="457" customWidth="1"/>
    <col min="5659" max="5659" width="11.6666666666667" style="457" customWidth="1"/>
    <col min="5660" max="5887" width="9" style="457"/>
    <col min="5888" max="5888" width="6.5" style="457" customWidth="1"/>
    <col min="5889" max="5889" width="13.1666666666667" style="457" customWidth="1"/>
    <col min="5890" max="5891" width="12.6666666666667" style="457" customWidth="1"/>
    <col min="5892" max="5892" width="15.6666666666667" style="457" customWidth="1"/>
    <col min="5893" max="5893" width="10" style="457" customWidth="1"/>
    <col min="5894" max="5894" width="9" style="457"/>
    <col min="5895" max="5895" width="9.16666666666667" style="457" customWidth="1"/>
    <col min="5896" max="5896" width="10" style="457" customWidth="1"/>
    <col min="5897" max="5897" width="11.1666666666667" style="457" customWidth="1"/>
    <col min="5898" max="5898" width="17.6666666666667" style="457" customWidth="1"/>
    <col min="5899" max="5899" width="14.1666666666667" style="457" customWidth="1"/>
    <col min="5900" max="5900" width="32" style="457" customWidth="1"/>
    <col min="5901" max="5902" width="9.16666666666667" style="457" customWidth="1"/>
    <col min="5903" max="5903" width="9" style="457"/>
    <col min="5904" max="5904" width="9.16666666666667" style="457" customWidth="1"/>
    <col min="5905" max="5905" width="9" style="457"/>
    <col min="5906" max="5906" width="9.16666666666667" style="457" customWidth="1"/>
    <col min="5907" max="5907" width="13.6666666666667" style="457" customWidth="1"/>
    <col min="5908" max="5908" width="12.5" style="457" customWidth="1"/>
    <col min="5909" max="5911" width="13.6666666666667" style="457" customWidth="1"/>
    <col min="5912" max="5912" width="15.6666666666667" style="457" customWidth="1"/>
    <col min="5913" max="5913" width="9.16666666666667" style="457" customWidth="1"/>
    <col min="5914" max="5914" width="22" style="457" customWidth="1"/>
    <col min="5915" max="5915" width="11.6666666666667" style="457" customWidth="1"/>
    <col min="5916" max="6143" width="9" style="457"/>
    <col min="6144" max="6144" width="6.5" style="457" customWidth="1"/>
    <col min="6145" max="6145" width="13.1666666666667" style="457" customWidth="1"/>
    <col min="6146" max="6147" width="12.6666666666667" style="457" customWidth="1"/>
    <col min="6148" max="6148" width="15.6666666666667" style="457" customWidth="1"/>
    <col min="6149" max="6149" width="10" style="457" customWidth="1"/>
    <col min="6150" max="6150" width="9" style="457"/>
    <col min="6151" max="6151" width="9.16666666666667" style="457" customWidth="1"/>
    <col min="6152" max="6152" width="10" style="457" customWidth="1"/>
    <col min="6153" max="6153" width="11.1666666666667" style="457" customWidth="1"/>
    <col min="6154" max="6154" width="17.6666666666667" style="457" customWidth="1"/>
    <col min="6155" max="6155" width="14.1666666666667" style="457" customWidth="1"/>
    <col min="6156" max="6156" width="32" style="457" customWidth="1"/>
    <col min="6157" max="6158" width="9.16666666666667" style="457" customWidth="1"/>
    <col min="6159" max="6159" width="9" style="457"/>
    <col min="6160" max="6160" width="9.16666666666667" style="457" customWidth="1"/>
    <col min="6161" max="6161" width="9" style="457"/>
    <col min="6162" max="6162" width="9.16666666666667" style="457" customWidth="1"/>
    <col min="6163" max="6163" width="13.6666666666667" style="457" customWidth="1"/>
    <col min="6164" max="6164" width="12.5" style="457" customWidth="1"/>
    <col min="6165" max="6167" width="13.6666666666667" style="457" customWidth="1"/>
    <col min="6168" max="6168" width="15.6666666666667" style="457" customWidth="1"/>
    <col min="6169" max="6169" width="9.16666666666667" style="457" customWidth="1"/>
    <col min="6170" max="6170" width="22" style="457" customWidth="1"/>
    <col min="6171" max="6171" width="11.6666666666667" style="457" customWidth="1"/>
    <col min="6172" max="6399" width="9" style="457"/>
    <col min="6400" max="6400" width="6.5" style="457" customWidth="1"/>
    <col min="6401" max="6401" width="13.1666666666667" style="457" customWidth="1"/>
    <col min="6402" max="6403" width="12.6666666666667" style="457" customWidth="1"/>
    <col min="6404" max="6404" width="15.6666666666667" style="457" customWidth="1"/>
    <col min="6405" max="6405" width="10" style="457" customWidth="1"/>
    <col min="6406" max="6406" width="9" style="457"/>
    <col min="6407" max="6407" width="9.16666666666667" style="457" customWidth="1"/>
    <col min="6408" max="6408" width="10" style="457" customWidth="1"/>
    <col min="6409" max="6409" width="11.1666666666667" style="457" customWidth="1"/>
    <col min="6410" max="6410" width="17.6666666666667" style="457" customWidth="1"/>
    <col min="6411" max="6411" width="14.1666666666667" style="457" customWidth="1"/>
    <col min="6412" max="6412" width="32" style="457" customWidth="1"/>
    <col min="6413" max="6414" width="9.16666666666667" style="457" customWidth="1"/>
    <col min="6415" max="6415" width="9" style="457"/>
    <col min="6416" max="6416" width="9.16666666666667" style="457" customWidth="1"/>
    <col min="6417" max="6417" width="9" style="457"/>
    <col min="6418" max="6418" width="9.16666666666667" style="457" customWidth="1"/>
    <col min="6419" max="6419" width="13.6666666666667" style="457" customWidth="1"/>
    <col min="6420" max="6420" width="12.5" style="457" customWidth="1"/>
    <col min="6421" max="6423" width="13.6666666666667" style="457" customWidth="1"/>
    <col min="6424" max="6424" width="15.6666666666667" style="457" customWidth="1"/>
    <col min="6425" max="6425" width="9.16666666666667" style="457" customWidth="1"/>
    <col min="6426" max="6426" width="22" style="457" customWidth="1"/>
    <col min="6427" max="6427" width="11.6666666666667" style="457" customWidth="1"/>
    <col min="6428" max="6655" width="9" style="457"/>
    <col min="6656" max="6656" width="6.5" style="457" customWidth="1"/>
    <col min="6657" max="6657" width="13.1666666666667" style="457" customWidth="1"/>
    <col min="6658" max="6659" width="12.6666666666667" style="457" customWidth="1"/>
    <col min="6660" max="6660" width="15.6666666666667" style="457" customWidth="1"/>
    <col min="6661" max="6661" width="10" style="457" customWidth="1"/>
    <col min="6662" max="6662" width="9" style="457"/>
    <col min="6663" max="6663" width="9.16666666666667" style="457" customWidth="1"/>
    <col min="6664" max="6664" width="10" style="457" customWidth="1"/>
    <col min="6665" max="6665" width="11.1666666666667" style="457" customWidth="1"/>
    <col min="6666" max="6666" width="17.6666666666667" style="457" customWidth="1"/>
    <col min="6667" max="6667" width="14.1666666666667" style="457" customWidth="1"/>
    <col min="6668" max="6668" width="32" style="457" customWidth="1"/>
    <col min="6669" max="6670" width="9.16666666666667" style="457" customWidth="1"/>
    <col min="6671" max="6671" width="9" style="457"/>
    <col min="6672" max="6672" width="9.16666666666667" style="457" customWidth="1"/>
    <col min="6673" max="6673" width="9" style="457"/>
    <col min="6674" max="6674" width="9.16666666666667" style="457" customWidth="1"/>
    <col min="6675" max="6675" width="13.6666666666667" style="457" customWidth="1"/>
    <col min="6676" max="6676" width="12.5" style="457" customWidth="1"/>
    <col min="6677" max="6679" width="13.6666666666667" style="457" customWidth="1"/>
    <col min="6680" max="6680" width="15.6666666666667" style="457" customWidth="1"/>
    <col min="6681" max="6681" width="9.16666666666667" style="457" customWidth="1"/>
    <col min="6682" max="6682" width="22" style="457" customWidth="1"/>
    <col min="6683" max="6683" width="11.6666666666667" style="457" customWidth="1"/>
    <col min="6684" max="6911" width="9" style="457"/>
    <col min="6912" max="6912" width="6.5" style="457" customWidth="1"/>
    <col min="6913" max="6913" width="13.1666666666667" style="457" customWidth="1"/>
    <col min="6914" max="6915" width="12.6666666666667" style="457" customWidth="1"/>
    <col min="6916" max="6916" width="15.6666666666667" style="457" customWidth="1"/>
    <col min="6917" max="6917" width="10" style="457" customWidth="1"/>
    <col min="6918" max="6918" width="9" style="457"/>
    <col min="6919" max="6919" width="9.16666666666667" style="457" customWidth="1"/>
    <col min="6920" max="6920" width="10" style="457" customWidth="1"/>
    <col min="6921" max="6921" width="11.1666666666667" style="457" customWidth="1"/>
    <col min="6922" max="6922" width="17.6666666666667" style="457" customWidth="1"/>
    <col min="6923" max="6923" width="14.1666666666667" style="457" customWidth="1"/>
    <col min="6924" max="6924" width="32" style="457" customWidth="1"/>
    <col min="6925" max="6926" width="9.16666666666667" style="457" customWidth="1"/>
    <col min="6927" max="6927" width="9" style="457"/>
    <col min="6928" max="6928" width="9.16666666666667" style="457" customWidth="1"/>
    <col min="6929" max="6929" width="9" style="457"/>
    <col min="6930" max="6930" width="9.16666666666667" style="457" customWidth="1"/>
    <col min="6931" max="6931" width="13.6666666666667" style="457" customWidth="1"/>
    <col min="6932" max="6932" width="12.5" style="457" customWidth="1"/>
    <col min="6933" max="6935" width="13.6666666666667" style="457" customWidth="1"/>
    <col min="6936" max="6936" width="15.6666666666667" style="457" customWidth="1"/>
    <col min="6937" max="6937" width="9.16666666666667" style="457" customWidth="1"/>
    <col min="6938" max="6938" width="22" style="457" customWidth="1"/>
    <col min="6939" max="6939" width="11.6666666666667" style="457" customWidth="1"/>
    <col min="6940" max="7167" width="9" style="457"/>
    <col min="7168" max="7168" width="6.5" style="457" customWidth="1"/>
    <col min="7169" max="7169" width="13.1666666666667" style="457" customWidth="1"/>
    <col min="7170" max="7171" width="12.6666666666667" style="457" customWidth="1"/>
    <col min="7172" max="7172" width="15.6666666666667" style="457" customWidth="1"/>
    <col min="7173" max="7173" width="10" style="457" customWidth="1"/>
    <col min="7174" max="7174" width="9" style="457"/>
    <col min="7175" max="7175" width="9.16666666666667" style="457" customWidth="1"/>
    <col min="7176" max="7176" width="10" style="457" customWidth="1"/>
    <col min="7177" max="7177" width="11.1666666666667" style="457" customWidth="1"/>
    <col min="7178" max="7178" width="17.6666666666667" style="457" customWidth="1"/>
    <col min="7179" max="7179" width="14.1666666666667" style="457" customWidth="1"/>
    <col min="7180" max="7180" width="32" style="457" customWidth="1"/>
    <col min="7181" max="7182" width="9.16666666666667" style="457" customWidth="1"/>
    <col min="7183" max="7183" width="9" style="457"/>
    <col min="7184" max="7184" width="9.16666666666667" style="457" customWidth="1"/>
    <col min="7185" max="7185" width="9" style="457"/>
    <col min="7186" max="7186" width="9.16666666666667" style="457" customWidth="1"/>
    <col min="7187" max="7187" width="13.6666666666667" style="457" customWidth="1"/>
    <col min="7188" max="7188" width="12.5" style="457" customWidth="1"/>
    <col min="7189" max="7191" width="13.6666666666667" style="457" customWidth="1"/>
    <col min="7192" max="7192" width="15.6666666666667" style="457" customWidth="1"/>
    <col min="7193" max="7193" width="9.16666666666667" style="457" customWidth="1"/>
    <col min="7194" max="7194" width="22" style="457" customWidth="1"/>
    <col min="7195" max="7195" width="11.6666666666667" style="457" customWidth="1"/>
    <col min="7196" max="7423" width="9" style="457"/>
    <col min="7424" max="7424" width="6.5" style="457" customWidth="1"/>
    <col min="7425" max="7425" width="13.1666666666667" style="457" customWidth="1"/>
    <col min="7426" max="7427" width="12.6666666666667" style="457" customWidth="1"/>
    <col min="7428" max="7428" width="15.6666666666667" style="457" customWidth="1"/>
    <col min="7429" max="7429" width="10" style="457" customWidth="1"/>
    <col min="7430" max="7430" width="9" style="457"/>
    <col min="7431" max="7431" width="9.16666666666667" style="457" customWidth="1"/>
    <col min="7432" max="7432" width="10" style="457" customWidth="1"/>
    <col min="7433" max="7433" width="11.1666666666667" style="457" customWidth="1"/>
    <col min="7434" max="7434" width="17.6666666666667" style="457" customWidth="1"/>
    <col min="7435" max="7435" width="14.1666666666667" style="457" customWidth="1"/>
    <col min="7436" max="7436" width="32" style="457" customWidth="1"/>
    <col min="7437" max="7438" width="9.16666666666667" style="457" customWidth="1"/>
    <col min="7439" max="7439" width="9" style="457"/>
    <col min="7440" max="7440" width="9.16666666666667" style="457" customWidth="1"/>
    <col min="7441" max="7441" width="9" style="457"/>
    <col min="7442" max="7442" width="9.16666666666667" style="457" customWidth="1"/>
    <col min="7443" max="7443" width="13.6666666666667" style="457" customWidth="1"/>
    <col min="7444" max="7444" width="12.5" style="457" customWidth="1"/>
    <col min="7445" max="7447" width="13.6666666666667" style="457" customWidth="1"/>
    <col min="7448" max="7448" width="15.6666666666667" style="457" customWidth="1"/>
    <col min="7449" max="7449" width="9.16666666666667" style="457" customWidth="1"/>
    <col min="7450" max="7450" width="22" style="457" customWidth="1"/>
    <col min="7451" max="7451" width="11.6666666666667" style="457" customWidth="1"/>
    <col min="7452" max="7679" width="9" style="457"/>
    <col min="7680" max="7680" width="6.5" style="457" customWidth="1"/>
    <col min="7681" max="7681" width="13.1666666666667" style="457" customWidth="1"/>
    <col min="7682" max="7683" width="12.6666666666667" style="457" customWidth="1"/>
    <col min="7684" max="7684" width="15.6666666666667" style="457" customWidth="1"/>
    <col min="7685" max="7685" width="10" style="457" customWidth="1"/>
    <col min="7686" max="7686" width="9" style="457"/>
    <col min="7687" max="7687" width="9.16666666666667" style="457" customWidth="1"/>
    <col min="7688" max="7688" width="10" style="457" customWidth="1"/>
    <col min="7689" max="7689" width="11.1666666666667" style="457" customWidth="1"/>
    <col min="7690" max="7690" width="17.6666666666667" style="457" customWidth="1"/>
    <col min="7691" max="7691" width="14.1666666666667" style="457" customWidth="1"/>
    <col min="7692" max="7692" width="32" style="457" customWidth="1"/>
    <col min="7693" max="7694" width="9.16666666666667" style="457" customWidth="1"/>
    <col min="7695" max="7695" width="9" style="457"/>
    <col min="7696" max="7696" width="9.16666666666667" style="457" customWidth="1"/>
    <col min="7697" max="7697" width="9" style="457"/>
    <col min="7698" max="7698" width="9.16666666666667" style="457" customWidth="1"/>
    <col min="7699" max="7699" width="13.6666666666667" style="457" customWidth="1"/>
    <col min="7700" max="7700" width="12.5" style="457" customWidth="1"/>
    <col min="7701" max="7703" width="13.6666666666667" style="457" customWidth="1"/>
    <col min="7704" max="7704" width="15.6666666666667" style="457" customWidth="1"/>
    <col min="7705" max="7705" width="9.16666666666667" style="457" customWidth="1"/>
    <col min="7706" max="7706" width="22" style="457" customWidth="1"/>
    <col min="7707" max="7707" width="11.6666666666667" style="457" customWidth="1"/>
    <col min="7708" max="7935" width="9" style="457"/>
    <col min="7936" max="7936" width="6.5" style="457" customWidth="1"/>
    <col min="7937" max="7937" width="13.1666666666667" style="457" customWidth="1"/>
    <col min="7938" max="7939" width="12.6666666666667" style="457" customWidth="1"/>
    <col min="7940" max="7940" width="15.6666666666667" style="457" customWidth="1"/>
    <col min="7941" max="7941" width="10" style="457" customWidth="1"/>
    <col min="7942" max="7942" width="9" style="457"/>
    <col min="7943" max="7943" width="9.16666666666667" style="457" customWidth="1"/>
    <col min="7944" max="7944" width="10" style="457" customWidth="1"/>
    <col min="7945" max="7945" width="11.1666666666667" style="457" customWidth="1"/>
    <col min="7946" max="7946" width="17.6666666666667" style="457" customWidth="1"/>
    <col min="7947" max="7947" width="14.1666666666667" style="457" customWidth="1"/>
    <col min="7948" max="7948" width="32" style="457" customWidth="1"/>
    <col min="7949" max="7950" width="9.16666666666667" style="457" customWidth="1"/>
    <col min="7951" max="7951" width="9" style="457"/>
    <col min="7952" max="7952" width="9.16666666666667" style="457" customWidth="1"/>
    <col min="7953" max="7953" width="9" style="457"/>
    <col min="7954" max="7954" width="9.16666666666667" style="457" customWidth="1"/>
    <col min="7955" max="7955" width="13.6666666666667" style="457" customWidth="1"/>
    <col min="7956" max="7956" width="12.5" style="457" customWidth="1"/>
    <col min="7957" max="7959" width="13.6666666666667" style="457" customWidth="1"/>
    <col min="7960" max="7960" width="15.6666666666667" style="457" customWidth="1"/>
    <col min="7961" max="7961" width="9.16666666666667" style="457" customWidth="1"/>
    <col min="7962" max="7962" width="22" style="457" customWidth="1"/>
    <col min="7963" max="7963" width="11.6666666666667" style="457" customWidth="1"/>
    <col min="7964" max="8191" width="9" style="457"/>
    <col min="8192" max="8192" width="6.5" style="457" customWidth="1"/>
    <col min="8193" max="8193" width="13.1666666666667" style="457" customWidth="1"/>
    <col min="8194" max="8195" width="12.6666666666667" style="457" customWidth="1"/>
    <col min="8196" max="8196" width="15.6666666666667" style="457" customWidth="1"/>
    <col min="8197" max="8197" width="10" style="457" customWidth="1"/>
    <col min="8198" max="8198" width="9" style="457"/>
    <col min="8199" max="8199" width="9.16666666666667" style="457" customWidth="1"/>
    <col min="8200" max="8200" width="10" style="457" customWidth="1"/>
    <col min="8201" max="8201" width="11.1666666666667" style="457" customWidth="1"/>
    <col min="8202" max="8202" width="17.6666666666667" style="457" customWidth="1"/>
    <col min="8203" max="8203" width="14.1666666666667" style="457" customWidth="1"/>
    <col min="8204" max="8204" width="32" style="457" customWidth="1"/>
    <col min="8205" max="8206" width="9.16666666666667" style="457" customWidth="1"/>
    <col min="8207" max="8207" width="9" style="457"/>
    <col min="8208" max="8208" width="9.16666666666667" style="457" customWidth="1"/>
    <col min="8209" max="8209" width="9" style="457"/>
    <col min="8210" max="8210" width="9.16666666666667" style="457" customWidth="1"/>
    <col min="8211" max="8211" width="13.6666666666667" style="457" customWidth="1"/>
    <col min="8212" max="8212" width="12.5" style="457" customWidth="1"/>
    <col min="8213" max="8215" width="13.6666666666667" style="457" customWidth="1"/>
    <col min="8216" max="8216" width="15.6666666666667" style="457" customWidth="1"/>
    <col min="8217" max="8217" width="9.16666666666667" style="457" customWidth="1"/>
    <col min="8218" max="8218" width="22" style="457" customWidth="1"/>
    <col min="8219" max="8219" width="11.6666666666667" style="457" customWidth="1"/>
    <col min="8220" max="8447" width="9" style="457"/>
    <col min="8448" max="8448" width="6.5" style="457" customWidth="1"/>
    <col min="8449" max="8449" width="13.1666666666667" style="457" customWidth="1"/>
    <col min="8450" max="8451" width="12.6666666666667" style="457" customWidth="1"/>
    <col min="8452" max="8452" width="15.6666666666667" style="457" customWidth="1"/>
    <col min="8453" max="8453" width="10" style="457" customWidth="1"/>
    <col min="8454" max="8454" width="9" style="457"/>
    <col min="8455" max="8455" width="9.16666666666667" style="457" customWidth="1"/>
    <col min="8456" max="8456" width="10" style="457" customWidth="1"/>
    <col min="8457" max="8457" width="11.1666666666667" style="457" customWidth="1"/>
    <col min="8458" max="8458" width="17.6666666666667" style="457" customWidth="1"/>
    <col min="8459" max="8459" width="14.1666666666667" style="457" customWidth="1"/>
    <col min="8460" max="8460" width="32" style="457" customWidth="1"/>
    <col min="8461" max="8462" width="9.16666666666667" style="457" customWidth="1"/>
    <col min="8463" max="8463" width="9" style="457"/>
    <col min="8464" max="8464" width="9.16666666666667" style="457" customWidth="1"/>
    <col min="8465" max="8465" width="9" style="457"/>
    <col min="8466" max="8466" width="9.16666666666667" style="457" customWidth="1"/>
    <col min="8467" max="8467" width="13.6666666666667" style="457" customWidth="1"/>
    <col min="8468" max="8468" width="12.5" style="457" customWidth="1"/>
    <col min="8469" max="8471" width="13.6666666666667" style="457" customWidth="1"/>
    <col min="8472" max="8472" width="15.6666666666667" style="457" customWidth="1"/>
    <col min="8473" max="8473" width="9.16666666666667" style="457" customWidth="1"/>
    <col min="8474" max="8474" width="22" style="457" customWidth="1"/>
    <col min="8475" max="8475" width="11.6666666666667" style="457" customWidth="1"/>
    <col min="8476" max="8703" width="9" style="457"/>
    <col min="8704" max="8704" width="6.5" style="457" customWidth="1"/>
    <col min="8705" max="8705" width="13.1666666666667" style="457" customWidth="1"/>
    <col min="8706" max="8707" width="12.6666666666667" style="457" customWidth="1"/>
    <col min="8708" max="8708" width="15.6666666666667" style="457" customWidth="1"/>
    <col min="8709" max="8709" width="10" style="457" customWidth="1"/>
    <col min="8710" max="8710" width="9" style="457"/>
    <col min="8711" max="8711" width="9.16666666666667" style="457" customWidth="1"/>
    <col min="8712" max="8712" width="10" style="457" customWidth="1"/>
    <col min="8713" max="8713" width="11.1666666666667" style="457" customWidth="1"/>
    <col min="8714" max="8714" width="17.6666666666667" style="457" customWidth="1"/>
    <col min="8715" max="8715" width="14.1666666666667" style="457" customWidth="1"/>
    <col min="8716" max="8716" width="32" style="457" customWidth="1"/>
    <col min="8717" max="8718" width="9.16666666666667" style="457" customWidth="1"/>
    <col min="8719" max="8719" width="9" style="457"/>
    <col min="8720" max="8720" width="9.16666666666667" style="457" customWidth="1"/>
    <col min="8721" max="8721" width="9" style="457"/>
    <col min="8722" max="8722" width="9.16666666666667" style="457" customWidth="1"/>
    <col min="8723" max="8723" width="13.6666666666667" style="457" customWidth="1"/>
    <col min="8724" max="8724" width="12.5" style="457" customWidth="1"/>
    <col min="8725" max="8727" width="13.6666666666667" style="457" customWidth="1"/>
    <col min="8728" max="8728" width="15.6666666666667" style="457" customWidth="1"/>
    <col min="8729" max="8729" width="9.16666666666667" style="457" customWidth="1"/>
    <col min="8730" max="8730" width="22" style="457" customWidth="1"/>
    <col min="8731" max="8731" width="11.6666666666667" style="457" customWidth="1"/>
    <col min="8732" max="8959" width="9" style="457"/>
    <col min="8960" max="8960" width="6.5" style="457" customWidth="1"/>
    <col min="8961" max="8961" width="13.1666666666667" style="457" customWidth="1"/>
    <col min="8962" max="8963" width="12.6666666666667" style="457" customWidth="1"/>
    <col min="8964" max="8964" width="15.6666666666667" style="457" customWidth="1"/>
    <col min="8965" max="8965" width="10" style="457" customWidth="1"/>
    <col min="8966" max="8966" width="9" style="457"/>
    <col min="8967" max="8967" width="9.16666666666667" style="457" customWidth="1"/>
    <col min="8968" max="8968" width="10" style="457" customWidth="1"/>
    <col min="8969" max="8969" width="11.1666666666667" style="457" customWidth="1"/>
    <col min="8970" max="8970" width="17.6666666666667" style="457" customWidth="1"/>
    <col min="8971" max="8971" width="14.1666666666667" style="457" customWidth="1"/>
    <col min="8972" max="8972" width="32" style="457" customWidth="1"/>
    <col min="8973" max="8974" width="9.16666666666667" style="457" customWidth="1"/>
    <col min="8975" max="8975" width="9" style="457"/>
    <col min="8976" max="8976" width="9.16666666666667" style="457" customWidth="1"/>
    <col min="8977" max="8977" width="9" style="457"/>
    <col min="8978" max="8978" width="9.16666666666667" style="457" customWidth="1"/>
    <col min="8979" max="8979" width="13.6666666666667" style="457" customWidth="1"/>
    <col min="8980" max="8980" width="12.5" style="457" customWidth="1"/>
    <col min="8981" max="8983" width="13.6666666666667" style="457" customWidth="1"/>
    <col min="8984" max="8984" width="15.6666666666667" style="457" customWidth="1"/>
    <col min="8985" max="8985" width="9.16666666666667" style="457" customWidth="1"/>
    <col min="8986" max="8986" width="22" style="457" customWidth="1"/>
    <col min="8987" max="8987" width="11.6666666666667" style="457" customWidth="1"/>
    <col min="8988" max="9215" width="9" style="457"/>
    <col min="9216" max="9216" width="6.5" style="457" customWidth="1"/>
    <col min="9217" max="9217" width="13.1666666666667" style="457" customWidth="1"/>
    <col min="9218" max="9219" width="12.6666666666667" style="457" customWidth="1"/>
    <col min="9220" max="9220" width="15.6666666666667" style="457" customWidth="1"/>
    <col min="9221" max="9221" width="10" style="457" customWidth="1"/>
    <col min="9222" max="9222" width="9" style="457"/>
    <col min="9223" max="9223" width="9.16666666666667" style="457" customWidth="1"/>
    <col min="9224" max="9224" width="10" style="457" customWidth="1"/>
    <col min="9225" max="9225" width="11.1666666666667" style="457" customWidth="1"/>
    <col min="9226" max="9226" width="17.6666666666667" style="457" customWidth="1"/>
    <col min="9227" max="9227" width="14.1666666666667" style="457" customWidth="1"/>
    <col min="9228" max="9228" width="32" style="457" customWidth="1"/>
    <col min="9229" max="9230" width="9.16666666666667" style="457" customWidth="1"/>
    <col min="9231" max="9231" width="9" style="457"/>
    <col min="9232" max="9232" width="9.16666666666667" style="457" customWidth="1"/>
    <col min="9233" max="9233" width="9" style="457"/>
    <col min="9234" max="9234" width="9.16666666666667" style="457" customWidth="1"/>
    <col min="9235" max="9235" width="13.6666666666667" style="457" customWidth="1"/>
    <col min="9236" max="9236" width="12.5" style="457" customWidth="1"/>
    <col min="9237" max="9239" width="13.6666666666667" style="457" customWidth="1"/>
    <col min="9240" max="9240" width="15.6666666666667" style="457" customWidth="1"/>
    <col min="9241" max="9241" width="9.16666666666667" style="457" customWidth="1"/>
    <col min="9242" max="9242" width="22" style="457" customWidth="1"/>
    <col min="9243" max="9243" width="11.6666666666667" style="457" customWidth="1"/>
    <col min="9244" max="9471" width="9" style="457"/>
    <col min="9472" max="9472" width="6.5" style="457" customWidth="1"/>
    <col min="9473" max="9473" width="13.1666666666667" style="457" customWidth="1"/>
    <col min="9474" max="9475" width="12.6666666666667" style="457" customWidth="1"/>
    <col min="9476" max="9476" width="15.6666666666667" style="457" customWidth="1"/>
    <col min="9477" max="9477" width="10" style="457" customWidth="1"/>
    <col min="9478" max="9478" width="9" style="457"/>
    <col min="9479" max="9479" width="9.16666666666667" style="457" customWidth="1"/>
    <col min="9480" max="9480" width="10" style="457" customWidth="1"/>
    <col min="9481" max="9481" width="11.1666666666667" style="457" customWidth="1"/>
    <col min="9482" max="9482" width="17.6666666666667" style="457" customWidth="1"/>
    <col min="9483" max="9483" width="14.1666666666667" style="457" customWidth="1"/>
    <col min="9484" max="9484" width="32" style="457" customWidth="1"/>
    <col min="9485" max="9486" width="9.16666666666667" style="457" customWidth="1"/>
    <col min="9487" max="9487" width="9" style="457"/>
    <col min="9488" max="9488" width="9.16666666666667" style="457" customWidth="1"/>
    <col min="9489" max="9489" width="9" style="457"/>
    <col min="9490" max="9490" width="9.16666666666667" style="457" customWidth="1"/>
    <col min="9491" max="9491" width="13.6666666666667" style="457" customWidth="1"/>
    <col min="9492" max="9492" width="12.5" style="457" customWidth="1"/>
    <col min="9493" max="9495" width="13.6666666666667" style="457" customWidth="1"/>
    <col min="9496" max="9496" width="15.6666666666667" style="457" customWidth="1"/>
    <col min="9497" max="9497" width="9.16666666666667" style="457" customWidth="1"/>
    <col min="9498" max="9498" width="22" style="457" customWidth="1"/>
    <col min="9499" max="9499" width="11.6666666666667" style="457" customWidth="1"/>
    <col min="9500" max="9727" width="9" style="457"/>
    <col min="9728" max="9728" width="6.5" style="457" customWidth="1"/>
    <col min="9729" max="9729" width="13.1666666666667" style="457" customWidth="1"/>
    <col min="9730" max="9731" width="12.6666666666667" style="457" customWidth="1"/>
    <col min="9732" max="9732" width="15.6666666666667" style="457" customWidth="1"/>
    <col min="9733" max="9733" width="10" style="457" customWidth="1"/>
    <col min="9734" max="9734" width="9" style="457"/>
    <col min="9735" max="9735" width="9.16666666666667" style="457" customWidth="1"/>
    <col min="9736" max="9736" width="10" style="457" customWidth="1"/>
    <col min="9737" max="9737" width="11.1666666666667" style="457" customWidth="1"/>
    <col min="9738" max="9738" width="17.6666666666667" style="457" customWidth="1"/>
    <col min="9739" max="9739" width="14.1666666666667" style="457" customWidth="1"/>
    <col min="9740" max="9740" width="32" style="457" customWidth="1"/>
    <col min="9741" max="9742" width="9.16666666666667" style="457" customWidth="1"/>
    <col min="9743" max="9743" width="9" style="457"/>
    <col min="9744" max="9744" width="9.16666666666667" style="457" customWidth="1"/>
    <col min="9745" max="9745" width="9" style="457"/>
    <col min="9746" max="9746" width="9.16666666666667" style="457" customWidth="1"/>
    <col min="9747" max="9747" width="13.6666666666667" style="457" customWidth="1"/>
    <col min="9748" max="9748" width="12.5" style="457" customWidth="1"/>
    <col min="9749" max="9751" width="13.6666666666667" style="457" customWidth="1"/>
    <col min="9752" max="9752" width="15.6666666666667" style="457" customWidth="1"/>
    <col min="9753" max="9753" width="9.16666666666667" style="457" customWidth="1"/>
    <col min="9754" max="9754" width="22" style="457" customWidth="1"/>
    <col min="9755" max="9755" width="11.6666666666667" style="457" customWidth="1"/>
    <col min="9756" max="9983" width="9" style="457"/>
    <col min="9984" max="9984" width="6.5" style="457" customWidth="1"/>
    <col min="9985" max="9985" width="13.1666666666667" style="457" customWidth="1"/>
    <col min="9986" max="9987" width="12.6666666666667" style="457" customWidth="1"/>
    <col min="9988" max="9988" width="15.6666666666667" style="457" customWidth="1"/>
    <col min="9989" max="9989" width="10" style="457" customWidth="1"/>
    <col min="9990" max="9990" width="9" style="457"/>
    <col min="9991" max="9991" width="9.16666666666667" style="457" customWidth="1"/>
    <col min="9992" max="9992" width="10" style="457" customWidth="1"/>
    <col min="9993" max="9993" width="11.1666666666667" style="457" customWidth="1"/>
    <col min="9994" max="9994" width="17.6666666666667" style="457" customWidth="1"/>
    <col min="9995" max="9995" width="14.1666666666667" style="457" customWidth="1"/>
    <col min="9996" max="9996" width="32" style="457" customWidth="1"/>
    <col min="9997" max="9998" width="9.16666666666667" style="457" customWidth="1"/>
    <col min="9999" max="9999" width="9" style="457"/>
    <col min="10000" max="10000" width="9.16666666666667" style="457" customWidth="1"/>
    <col min="10001" max="10001" width="9" style="457"/>
    <col min="10002" max="10002" width="9.16666666666667" style="457" customWidth="1"/>
    <col min="10003" max="10003" width="13.6666666666667" style="457" customWidth="1"/>
    <col min="10004" max="10004" width="12.5" style="457" customWidth="1"/>
    <col min="10005" max="10007" width="13.6666666666667" style="457" customWidth="1"/>
    <col min="10008" max="10008" width="15.6666666666667" style="457" customWidth="1"/>
    <col min="10009" max="10009" width="9.16666666666667" style="457" customWidth="1"/>
    <col min="10010" max="10010" width="22" style="457" customWidth="1"/>
    <col min="10011" max="10011" width="11.6666666666667" style="457" customWidth="1"/>
    <col min="10012" max="10239" width="9" style="457"/>
    <col min="10240" max="10240" width="6.5" style="457" customWidth="1"/>
    <col min="10241" max="10241" width="13.1666666666667" style="457" customWidth="1"/>
    <col min="10242" max="10243" width="12.6666666666667" style="457" customWidth="1"/>
    <col min="10244" max="10244" width="15.6666666666667" style="457" customWidth="1"/>
    <col min="10245" max="10245" width="10" style="457" customWidth="1"/>
    <col min="10246" max="10246" width="9" style="457"/>
    <col min="10247" max="10247" width="9.16666666666667" style="457" customWidth="1"/>
    <col min="10248" max="10248" width="10" style="457" customWidth="1"/>
    <col min="10249" max="10249" width="11.1666666666667" style="457" customWidth="1"/>
    <col min="10250" max="10250" width="17.6666666666667" style="457" customWidth="1"/>
    <col min="10251" max="10251" width="14.1666666666667" style="457" customWidth="1"/>
    <col min="10252" max="10252" width="32" style="457" customWidth="1"/>
    <col min="10253" max="10254" width="9.16666666666667" style="457" customWidth="1"/>
    <col min="10255" max="10255" width="9" style="457"/>
    <col min="10256" max="10256" width="9.16666666666667" style="457" customWidth="1"/>
    <col min="10257" max="10257" width="9" style="457"/>
    <col min="10258" max="10258" width="9.16666666666667" style="457" customWidth="1"/>
    <col min="10259" max="10259" width="13.6666666666667" style="457" customWidth="1"/>
    <col min="10260" max="10260" width="12.5" style="457" customWidth="1"/>
    <col min="10261" max="10263" width="13.6666666666667" style="457" customWidth="1"/>
    <col min="10264" max="10264" width="15.6666666666667" style="457" customWidth="1"/>
    <col min="10265" max="10265" width="9.16666666666667" style="457" customWidth="1"/>
    <col min="10266" max="10266" width="22" style="457" customWidth="1"/>
    <col min="10267" max="10267" width="11.6666666666667" style="457" customWidth="1"/>
    <col min="10268" max="10495" width="9" style="457"/>
    <col min="10496" max="10496" width="6.5" style="457" customWidth="1"/>
    <col min="10497" max="10497" width="13.1666666666667" style="457" customWidth="1"/>
    <col min="10498" max="10499" width="12.6666666666667" style="457" customWidth="1"/>
    <col min="10500" max="10500" width="15.6666666666667" style="457" customWidth="1"/>
    <col min="10501" max="10501" width="10" style="457" customWidth="1"/>
    <col min="10502" max="10502" width="9" style="457"/>
    <col min="10503" max="10503" width="9.16666666666667" style="457" customWidth="1"/>
    <col min="10504" max="10504" width="10" style="457" customWidth="1"/>
    <col min="10505" max="10505" width="11.1666666666667" style="457" customWidth="1"/>
    <col min="10506" max="10506" width="17.6666666666667" style="457" customWidth="1"/>
    <col min="10507" max="10507" width="14.1666666666667" style="457" customWidth="1"/>
    <col min="10508" max="10508" width="32" style="457" customWidth="1"/>
    <col min="10509" max="10510" width="9.16666666666667" style="457" customWidth="1"/>
    <col min="10511" max="10511" width="9" style="457"/>
    <col min="10512" max="10512" width="9.16666666666667" style="457" customWidth="1"/>
    <col min="10513" max="10513" width="9" style="457"/>
    <col min="10514" max="10514" width="9.16666666666667" style="457" customWidth="1"/>
    <col min="10515" max="10515" width="13.6666666666667" style="457" customWidth="1"/>
    <col min="10516" max="10516" width="12.5" style="457" customWidth="1"/>
    <col min="10517" max="10519" width="13.6666666666667" style="457" customWidth="1"/>
    <col min="10520" max="10520" width="15.6666666666667" style="457" customWidth="1"/>
    <col min="10521" max="10521" width="9.16666666666667" style="457" customWidth="1"/>
    <col min="10522" max="10522" width="22" style="457" customWidth="1"/>
    <col min="10523" max="10523" width="11.6666666666667" style="457" customWidth="1"/>
    <col min="10524" max="10751" width="9" style="457"/>
    <col min="10752" max="10752" width="6.5" style="457" customWidth="1"/>
    <col min="10753" max="10753" width="13.1666666666667" style="457" customWidth="1"/>
    <col min="10754" max="10755" width="12.6666666666667" style="457" customWidth="1"/>
    <col min="10756" max="10756" width="15.6666666666667" style="457" customWidth="1"/>
    <col min="10757" max="10757" width="10" style="457" customWidth="1"/>
    <col min="10758" max="10758" width="9" style="457"/>
    <col min="10759" max="10759" width="9.16666666666667" style="457" customWidth="1"/>
    <col min="10760" max="10760" width="10" style="457" customWidth="1"/>
    <col min="10761" max="10761" width="11.1666666666667" style="457" customWidth="1"/>
    <col min="10762" max="10762" width="17.6666666666667" style="457" customWidth="1"/>
    <col min="10763" max="10763" width="14.1666666666667" style="457" customWidth="1"/>
    <col min="10764" max="10764" width="32" style="457" customWidth="1"/>
    <col min="10765" max="10766" width="9.16666666666667" style="457" customWidth="1"/>
    <col min="10767" max="10767" width="9" style="457"/>
    <col min="10768" max="10768" width="9.16666666666667" style="457" customWidth="1"/>
    <col min="10769" max="10769" width="9" style="457"/>
    <col min="10770" max="10770" width="9.16666666666667" style="457" customWidth="1"/>
    <col min="10771" max="10771" width="13.6666666666667" style="457" customWidth="1"/>
    <col min="10772" max="10772" width="12.5" style="457" customWidth="1"/>
    <col min="10773" max="10775" width="13.6666666666667" style="457" customWidth="1"/>
    <col min="10776" max="10776" width="15.6666666666667" style="457" customWidth="1"/>
    <col min="10777" max="10777" width="9.16666666666667" style="457" customWidth="1"/>
    <col min="10778" max="10778" width="22" style="457" customWidth="1"/>
    <col min="10779" max="10779" width="11.6666666666667" style="457" customWidth="1"/>
    <col min="10780" max="11007" width="9" style="457"/>
    <col min="11008" max="11008" width="6.5" style="457" customWidth="1"/>
    <col min="11009" max="11009" width="13.1666666666667" style="457" customWidth="1"/>
    <col min="11010" max="11011" width="12.6666666666667" style="457" customWidth="1"/>
    <col min="11012" max="11012" width="15.6666666666667" style="457" customWidth="1"/>
    <col min="11013" max="11013" width="10" style="457" customWidth="1"/>
    <col min="11014" max="11014" width="9" style="457"/>
    <col min="11015" max="11015" width="9.16666666666667" style="457" customWidth="1"/>
    <col min="11016" max="11016" width="10" style="457" customWidth="1"/>
    <col min="11017" max="11017" width="11.1666666666667" style="457" customWidth="1"/>
    <col min="11018" max="11018" width="17.6666666666667" style="457" customWidth="1"/>
    <col min="11019" max="11019" width="14.1666666666667" style="457" customWidth="1"/>
    <col min="11020" max="11020" width="32" style="457" customWidth="1"/>
    <col min="11021" max="11022" width="9.16666666666667" style="457" customWidth="1"/>
    <col min="11023" max="11023" width="9" style="457"/>
    <col min="11024" max="11024" width="9.16666666666667" style="457" customWidth="1"/>
    <col min="11025" max="11025" width="9" style="457"/>
    <col min="11026" max="11026" width="9.16666666666667" style="457" customWidth="1"/>
    <col min="11027" max="11027" width="13.6666666666667" style="457" customWidth="1"/>
    <col min="11028" max="11028" width="12.5" style="457" customWidth="1"/>
    <col min="11029" max="11031" width="13.6666666666667" style="457" customWidth="1"/>
    <col min="11032" max="11032" width="15.6666666666667" style="457" customWidth="1"/>
    <col min="11033" max="11033" width="9.16666666666667" style="457" customWidth="1"/>
    <col min="11034" max="11034" width="22" style="457" customWidth="1"/>
    <col min="11035" max="11035" width="11.6666666666667" style="457" customWidth="1"/>
    <col min="11036" max="11263" width="9" style="457"/>
    <col min="11264" max="11264" width="6.5" style="457" customWidth="1"/>
    <col min="11265" max="11265" width="13.1666666666667" style="457" customWidth="1"/>
    <col min="11266" max="11267" width="12.6666666666667" style="457" customWidth="1"/>
    <col min="11268" max="11268" width="15.6666666666667" style="457" customWidth="1"/>
    <col min="11269" max="11269" width="10" style="457" customWidth="1"/>
    <col min="11270" max="11270" width="9" style="457"/>
    <col min="11271" max="11271" width="9.16666666666667" style="457" customWidth="1"/>
    <col min="11272" max="11272" width="10" style="457" customWidth="1"/>
    <col min="11273" max="11273" width="11.1666666666667" style="457" customWidth="1"/>
    <col min="11274" max="11274" width="17.6666666666667" style="457" customWidth="1"/>
    <col min="11275" max="11275" width="14.1666666666667" style="457" customWidth="1"/>
    <col min="11276" max="11276" width="32" style="457" customWidth="1"/>
    <col min="11277" max="11278" width="9.16666666666667" style="457" customWidth="1"/>
    <col min="11279" max="11279" width="9" style="457"/>
    <col min="11280" max="11280" width="9.16666666666667" style="457" customWidth="1"/>
    <col min="11281" max="11281" width="9" style="457"/>
    <col min="11282" max="11282" width="9.16666666666667" style="457" customWidth="1"/>
    <col min="11283" max="11283" width="13.6666666666667" style="457" customWidth="1"/>
    <col min="11284" max="11284" width="12.5" style="457" customWidth="1"/>
    <col min="11285" max="11287" width="13.6666666666667" style="457" customWidth="1"/>
    <col min="11288" max="11288" width="15.6666666666667" style="457" customWidth="1"/>
    <col min="11289" max="11289" width="9.16666666666667" style="457" customWidth="1"/>
    <col min="11290" max="11290" width="22" style="457" customWidth="1"/>
    <col min="11291" max="11291" width="11.6666666666667" style="457" customWidth="1"/>
    <col min="11292" max="11519" width="9" style="457"/>
    <col min="11520" max="11520" width="6.5" style="457" customWidth="1"/>
    <col min="11521" max="11521" width="13.1666666666667" style="457" customWidth="1"/>
    <col min="11522" max="11523" width="12.6666666666667" style="457" customWidth="1"/>
    <col min="11524" max="11524" width="15.6666666666667" style="457" customWidth="1"/>
    <col min="11525" max="11525" width="10" style="457" customWidth="1"/>
    <col min="11526" max="11526" width="9" style="457"/>
    <col min="11527" max="11527" width="9.16666666666667" style="457" customWidth="1"/>
    <col min="11528" max="11528" width="10" style="457" customWidth="1"/>
    <col min="11529" max="11529" width="11.1666666666667" style="457" customWidth="1"/>
    <col min="11530" max="11530" width="17.6666666666667" style="457" customWidth="1"/>
    <col min="11531" max="11531" width="14.1666666666667" style="457" customWidth="1"/>
    <col min="11532" max="11532" width="32" style="457" customWidth="1"/>
    <col min="11533" max="11534" width="9.16666666666667" style="457" customWidth="1"/>
    <col min="11535" max="11535" width="9" style="457"/>
    <col min="11536" max="11536" width="9.16666666666667" style="457" customWidth="1"/>
    <col min="11537" max="11537" width="9" style="457"/>
    <col min="11538" max="11538" width="9.16666666666667" style="457" customWidth="1"/>
    <col min="11539" max="11539" width="13.6666666666667" style="457" customWidth="1"/>
    <col min="11540" max="11540" width="12.5" style="457" customWidth="1"/>
    <col min="11541" max="11543" width="13.6666666666667" style="457" customWidth="1"/>
    <col min="11544" max="11544" width="15.6666666666667" style="457" customWidth="1"/>
    <col min="11545" max="11545" width="9.16666666666667" style="457" customWidth="1"/>
    <col min="11546" max="11546" width="22" style="457" customWidth="1"/>
    <col min="11547" max="11547" width="11.6666666666667" style="457" customWidth="1"/>
    <col min="11548" max="11775" width="9" style="457"/>
    <col min="11776" max="11776" width="6.5" style="457" customWidth="1"/>
    <col min="11777" max="11777" width="13.1666666666667" style="457" customWidth="1"/>
    <col min="11778" max="11779" width="12.6666666666667" style="457" customWidth="1"/>
    <col min="11780" max="11780" width="15.6666666666667" style="457" customWidth="1"/>
    <col min="11781" max="11781" width="10" style="457" customWidth="1"/>
    <col min="11782" max="11782" width="9" style="457"/>
    <col min="11783" max="11783" width="9.16666666666667" style="457" customWidth="1"/>
    <col min="11784" max="11784" width="10" style="457" customWidth="1"/>
    <col min="11785" max="11785" width="11.1666666666667" style="457" customWidth="1"/>
    <col min="11786" max="11786" width="17.6666666666667" style="457" customWidth="1"/>
    <col min="11787" max="11787" width="14.1666666666667" style="457" customWidth="1"/>
    <col min="11788" max="11788" width="32" style="457" customWidth="1"/>
    <col min="11789" max="11790" width="9.16666666666667" style="457" customWidth="1"/>
    <col min="11791" max="11791" width="9" style="457"/>
    <col min="11792" max="11792" width="9.16666666666667" style="457" customWidth="1"/>
    <col min="11793" max="11793" width="9" style="457"/>
    <col min="11794" max="11794" width="9.16666666666667" style="457" customWidth="1"/>
    <col min="11795" max="11795" width="13.6666666666667" style="457" customWidth="1"/>
    <col min="11796" max="11796" width="12.5" style="457" customWidth="1"/>
    <col min="11797" max="11799" width="13.6666666666667" style="457" customWidth="1"/>
    <col min="11800" max="11800" width="15.6666666666667" style="457" customWidth="1"/>
    <col min="11801" max="11801" width="9.16666666666667" style="457" customWidth="1"/>
    <col min="11802" max="11802" width="22" style="457" customWidth="1"/>
    <col min="11803" max="11803" width="11.6666666666667" style="457" customWidth="1"/>
    <col min="11804" max="12031" width="9" style="457"/>
    <col min="12032" max="12032" width="6.5" style="457" customWidth="1"/>
    <col min="12033" max="12033" width="13.1666666666667" style="457" customWidth="1"/>
    <col min="12034" max="12035" width="12.6666666666667" style="457" customWidth="1"/>
    <col min="12036" max="12036" width="15.6666666666667" style="457" customWidth="1"/>
    <col min="12037" max="12037" width="10" style="457" customWidth="1"/>
    <col min="12038" max="12038" width="9" style="457"/>
    <col min="12039" max="12039" width="9.16666666666667" style="457" customWidth="1"/>
    <col min="12040" max="12040" width="10" style="457" customWidth="1"/>
    <col min="12041" max="12041" width="11.1666666666667" style="457" customWidth="1"/>
    <col min="12042" max="12042" width="17.6666666666667" style="457" customWidth="1"/>
    <col min="12043" max="12043" width="14.1666666666667" style="457" customWidth="1"/>
    <col min="12044" max="12044" width="32" style="457" customWidth="1"/>
    <col min="12045" max="12046" width="9.16666666666667" style="457" customWidth="1"/>
    <col min="12047" max="12047" width="9" style="457"/>
    <col min="12048" max="12048" width="9.16666666666667" style="457" customWidth="1"/>
    <col min="12049" max="12049" width="9" style="457"/>
    <col min="12050" max="12050" width="9.16666666666667" style="457" customWidth="1"/>
    <col min="12051" max="12051" width="13.6666666666667" style="457" customWidth="1"/>
    <col min="12052" max="12052" width="12.5" style="457" customWidth="1"/>
    <col min="12053" max="12055" width="13.6666666666667" style="457" customWidth="1"/>
    <col min="12056" max="12056" width="15.6666666666667" style="457" customWidth="1"/>
    <col min="12057" max="12057" width="9.16666666666667" style="457" customWidth="1"/>
    <col min="12058" max="12058" width="22" style="457" customWidth="1"/>
    <col min="12059" max="12059" width="11.6666666666667" style="457" customWidth="1"/>
    <col min="12060" max="12287" width="9" style="457"/>
    <col min="12288" max="12288" width="6.5" style="457" customWidth="1"/>
    <col min="12289" max="12289" width="13.1666666666667" style="457" customWidth="1"/>
    <col min="12290" max="12291" width="12.6666666666667" style="457" customWidth="1"/>
    <col min="12292" max="12292" width="15.6666666666667" style="457" customWidth="1"/>
    <col min="12293" max="12293" width="10" style="457" customWidth="1"/>
    <col min="12294" max="12294" width="9" style="457"/>
    <col min="12295" max="12295" width="9.16666666666667" style="457" customWidth="1"/>
    <col min="12296" max="12296" width="10" style="457" customWidth="1"/>
    <col min="12297" max="12297" width="11.1666666666667" style="457" customWidth="1"/>
    <col min="12298" max="12298" width="17.6666666666667" style="457" customWidth="1"/>
    <col min="12299" max="12299" width="14.1666666666667" style="457" customWidth="1"/>
    <col min="12300" max="12300" width="32" style="457" customWidth="1"/>
    <col min="12301" max="12302" width="9.16666666666667" style="457" customWidth="1"/>
    <col min="12303" max="12303" width="9" style="457"/>
    <col min="12304" max="12304" width="9.16666666666667" style="457" customWidth="1"/>
    <col min="12305" max="12305" width="9" style="457"/>
    <col min="12306" max="12306" width="9.16666666666667" style="457" customWidth="1"/>
    <col min="12307" max="12307" width="13.6666666666667" style="457" customWidth="1"/>
    <col min="12308" max="12308" width="12.5" style="457" customWidth="1"/>
    <col min="12309" max="12311" width="13.6666666666667" style="457" customWidth="1"/>
    <col min="12312" max="12312" width="15.6666666666667" style="457" customWidth="1"/>
    <col min="12313" max="12313" width="9.16666666666667" style="457" customWidth="1"/>
    <col min="12314" max="12314" width="22" style="457" customWidth="1"/>
    <col min="12315" max="12315" width="11.6666666666667" style="457" customWidth="1"/>
    <col min="12316" max="12543" width="9" style="457"/>
    <col min="12544" max="12544" width="6.5" style="457" customWidth="1"/>
    <col min="12545" max="12545" width="13.1666666666667" style="457" customWidth="1"/>
    <col min="12546" max="12547" width="12.6666666666667" style="457" customWidth="1"/>
    <col min="12548" max="12548" width="15.6666666666667" style="457" customWidth="1"/>
    <col min="12549" max="12549" width="10" style="457" customWidth="1"/>
    <col min="12550" max="12550" width="9" style="457"/>
    <col min="12551" max="12551" width="9.16666666666667" style="457" customWidth="1"/>
    <col min="12552" max="12552" width="10" style="457" customWidth="1"/>
    <col min="12553" max="12553" width="11.1666666666667" style="457" customWidth="1"/>
    <col min="12554" max="12554" width="17.6666666666667" style="457" customWidth="1"/>
    <col min="12555" max="12555" width="14.1666666666667" style="457" customWidth="1"/>
    <col min="12556" max="12556" width="32" style="457" customWidth="1"/>
    <col min="12557" max="12558" width="9.16666666666667" style="457" customWidth="1"/>
    <col min="12559" max="12559" width="9" style="457"/>
    <col min="12560" max="12560" width="9.16666666666667" style="457" customWidth="1"/>
    <col min="12561" max="12561" width="9" style="457"/>
    <col min="12562" max="12562" width="9.16666666666667" style="457" customWidth="1"/>
    <col min="12563" max="12563" width="13.6666666666667" style="457" customWidth="1"/>
    <col min="12564" max="12564" width="12.5" style="457" customWidth="1"/>
    <col min="12565" max="12567" width="13.6666666666667" style="457" customWidth="1"/>
    <col min="12568" max="12568" width="15.6666666666667" style="457" customWidth="1"/>
    <col min="12569" max="12569" width="9.16666666666667" style="457" customWidth="1"/>
    <col min="12570" max="12570" width="22" style="457" customWidth="1"/>
    <col min="12571" max="12571" width="11.6666666666667" style="457" customWidth="1"/>
    <col min="12572" max="12799" width="9" style="457"/>
    <col min="12800" max="12800" width="6.5" style="457" customWidth="1"/>
    <col min="12801" max="12801" width="13.1666666666667" style="457" customWidth="1"/>
    <col min="12802" max="12803" width="12.6666666666667" style="457" customWidth="1"/>
    <col min="12804" max="12804" width="15.6666666666667" style="457" customWidth="1"/>
    <col min="12805" max="12805" width="10" style="457" customWidth="1"/>
    <col min="12806" max="12806" width="9" style="457"/>
    <col min="12807" max="12807" width="9.16666666666667" style="457" customWidth="1"/>
    <col min="12808" max="12808" width="10" style="457" customWidth="1"/>
    <col min="12809" max="12809" width="11.1666666666667" style="457" customWidth="1"/>
    <col min="12810" max="12810" width="17.6666666666667" style="457" customWidth="1"/>
    <col min="12811" max="12811" width="14.1666666666667" style="457" customWidth="1"/>
    <col min="12812" max="12812" width="32" style="457" customWidth="1"/>
    <col min="12813" max="12814" width="9.16666666666667" style="457" customWidth="1"/>
    <col min="12815" max="12815" width="9" style="457"/>
    <col min="12816" max="12816" width="9.16666666666667" style="457" customWidth="1"/>
    <col min="12817" max="12817" width="9" style="457"/>
    <col min="12818" max="12818" width="9.16666666666667" style="457" customWidth="1"/>
    <col min="12819" max="12819" width="13.6666666666667" style="457" customWidth="1"/>
    <col min="12820" max="12820" width="12.5" style="457" customWidth="1"/>
    <col min="12821" max="12823" width="13.6666666666667" style="457" customWidth="1"/>
    <col min="12824" max="12824" width="15.6666666666667" style="457" customWidth="1"/>
    <col min="12825" max="12825" width="9.16666666666667" style="457" customWidth="1"/>
    <col min="12826" max="12826" width="22" style="457" customWidth="1"/>
    <col min="12827" max="12827" width="11.6666666666667" style="457" customWidth="1"/>
    <col min="12828" max="13055" width="9" style="457"/>
    <col min="13056" max="13056" width="6.5" style="457" customWidth="1"/>
    <col min="13057" max="13057" width="13.1666666666667" style="457" customWidth="1"/>
    <col min="13058" max="13059" width="12.6666666666667" style="457" customWidth="1"/>
    <col min="13060" max="13060" width="15.6666666666667" style="457" customWidth="1"/>
    <col min="13061" max="13061" width="10" style="457" customWidth="1"/>
    <col min="13062" max="13062" width="9" style="457"/>
    <col min="13063" max="13063" width="9.16666666666667" style="457" customWidth="1"/>
    <col min="13064" max="13064" width="10" style="457" customWidth="1"/>
    <col min="13065" max="13065" width="11.1666666666667" style="457" customWidth="1"/>
    <col min="13066" max="13066" width="17.6666666666667" style="457" customWidth="1"/>
    <col min="13067" max="13067" width="14.1666666666667" style="457" customWidth="1"/>
    <col min="13068" max="13068" width="32" style="457" customWidth="1"/>
    <col min="13069" max="13070" width="9.16666666666667" style="457" customWidth="1"/>
    <col min="13071" max="13071" width="9" style="457"/>
    <col min="13072" max="13072" width="9.16666666666667" style="457" customWidth="1"/>
    <col min="13073" max="13073" width="9" style="457"/>
    <col min="13074" max="13074" width="9.16666666666667" style="457" customWidth="1"/>
    <col min="13075" max="13075" width="13.6666666666667" style="457" customWidth="1"/>
    <col min="13076" max="13076" width="12.5" style="457" customWidth="1"/>
    <col min="13077" max="13079" width="13.6666666666667" style="457" customWidth="1"/>
    <col min="13080" max="13080" width="15.6666666666667" style="457" customWidth="1"/>
    <col min="13081" max="13081" width="9.16666666666667" style="457" customWidth="1"/>
    <col min="13082" max="13082" width="22" style="457" customWidth="1"/>
    <col min="13083" max="13083" width="11.6666666666667" style="457" customWidth="1"/>
    <col min="13084" max="13311" width="9" style="457"/>
    <col min="13312" max="13312" width="6.5" style="457" customWidth="1"/>
    <col min="13313" max="13313" width="13.1666666666667" style="457" customWidth="1"/>
    <col min="13314" max="13315" width="12.6666666666667" style="457" customWidth="1"/>
    <col min="13316" max="13316" width="15.6666666666667" style="457" customWidth="1"/>
    <col min="13317" max="13317" width="10" style="457" customWidth="1"/>
    <col min="13318" max="13318" width="9" style="457"/>
    <col min="13319" max="13319" width="9.16666666666667" style="457" customWidth="1"/>
    <col min="13320" max="13320" width="10" style="457" customWidth="1"/>
    <col min="13321" max="13321" width="11.1666666666667" style="457" customWidth="1"/>
    <col min="13322" max="13322" width="17.6666666666667" style="457" customWidth="1"/>
    <col min="13323" max="13323" width="14.1666666666667" style="457" customWidth="1"/>
    <col min="13324" max="13324" width="32" style="457" customWidth="1"/>
    <col min="13325" max="13326" width="9.16666666666667" style="457" customWidth="1"/>
    <col min="13327" max="13327" width="9" style="457"/>
    <col min="13328" max="13328" width="9.16666666666667" style="457" customWidth="1"/>
    <col min="13329" max="13329" width="9" style="457"/>
    <col min="13330" max="13330" width="9.16666666666667" style="457" customWidth="1"/>
    <col min="13331" max="13331" width="13.6666666666667" style="457" customWidth="1"/>
    <col min="13332" max="13332" width="12.5" style="457" customWidth="1"/>
    <col min="13333" max="13335" width="13.6666666666667" style="457" customWidth="1"/>
    <col min="13336" max="13336" width="15.6666666666667" style="457" customWidth="1"/>
    <col min="13337" max="13337" width="9.16666666666667" style="457" customWidth="1"/>
    <col min="13338" max="13338" width="22" style="457" customWidth="1"/>
    <col min="13339" max="13339" width="11.6666666666667" style="457" customWidth="1"/>
    <col min="13340" max="13567" width="9" style="457"/>
    <col min="13568" max="13568" width="6.5" style="457" customWidth="1"/>
    <col min="13569" max="13569" width="13.1666666666667" style="457" customWidth="1"/>
    <col min="13570" max="13571" width="12.6666666666667" style="457" customWidth="1"/>
    <col min="13572" max="13572" width="15.6666666666667" style="457" customWidth="1"/>
    <col min="13573" max="13573" width="10" style="457" customWidth="1"/>
    <col min="13574" max="13574" width="9" style="457"/>
    <col min="13575" max="13575" width="9.16666666666667" style="457" customWidth="1"/>
    <col min="13576" max="13576" width="10" style="457" customWidth="1"/>
    <col min="13577" max="13577" width="11.1666666666667" style="457" customWidth="1"/>
    <col min="13578" max="13578" width="17.6666666666667" style="457" customWidth="1"/>
    <col min="13579" max="13579" width="14.1666666666667" style="457" customWidth="1"/>
    <col min="13580" max="13580" width="32" style="457" customWidth="1"/>
    <col min="13581" max="13582" width="9.16666666666667" style="457" customWidth="1"/>
    <col min="13583" max="13583" width="9" style="457"/>
    <col min="13584" max="13584" width="9.16666666666667" style="457" customWidth="1"/>
    <col min="13585" max="13585" width="9" style="457"/>
    <col min="13586" max="13586" width="9.16666666666667" style="457" customWidth="1"/>
    <col min="13587" max="13587" width="13.6666666666667" style="457" customWidth="1"/>
    <col min="13588" max="13588" width="12.5" style="457" customWidth="1"/>
    <col min="13589" max="13591" width="13.6666666666667" style="457" customWidth="1"/>
    <col min="13592" max="13592" width="15.6666666666667" style="457" customWidth="1"/>
    <col min="13593" max="13593" width="9.16666666666667" style="457" customWidth="1"/>
    <col min="13594" max="13594" width="22" style="457" customWidth="1"/>
    <col min="13595" max="13595" width="11.6666666666667" style="457" customWidth="1"/>
    <col min="13596" max="13823" width="9" style="457"/>
    <col min="13824" max="13824" width="6.5" style="457" customWidth="1"/>
    <col min="13825" max="13825" width="13.1666666666667" style="457" customWidth="1"/>
    <col min="13826" max="13827" width="12.6666666666667" style="457" customWidth="1"/>
    <col min="13828" max="13828" width="15.6666666666667" style="457" customWidth="1"/>
    <col min="13829" max="13829" width="10" style="457" customWidth="1"/>
    <col min="13830" max="13830" width="9" style="457"/>
    <col min="13831" max="13831" width="9.16666666666667" style="457" customWidth="1"/>
    <col min="13832" max="13832" width="10" style="457" customWidth="1"/>
    <col min="13833" max="13833" width="11.1666666666667" style="457" customWidth="1"/>
    <col min="13834" max="13834" width="17.6666666666667" style="457" customWidth="1"/>
    <col min="13835" max="13835" width="14.1666666666667" style="457" customWidth="1"/>
    <col min="13836" max="13836" width="32" style="457" customWidth="1"/>
    <col min="13837" max="13838" width="9.16666666666667" style="457" customWidth="1"/>
    <col min="13839" max="13839" width="9" style="457"/>
    <col min="13840" max="13840" width="9.16666666666667" style="457" customWidth="1"/>
    <col min="13841" max="13841" width="9" style="457"/>
    <col min="13842" max="13842" width="9.16666666666667" style="457" customWidth="1"/>
    <col min="13843" max="13843" width="13.6666666666667" style="457" customWidth="1"/>
    <col min="13844" max="13844" width="12.5" style="457" customWidth="1"/>
    <col min="13845" max="13847" width="13.6666666666667" style="457" customWidth="1"/>
    <col min="13848" max="13848" width="15.6666666666667" style="457" customWidth="1"/>
    <col min="13849" max="13849" width="9.16666666666667" style="457" customWidth="1"/>
    <col min="13850" max="13850" width="22" style="457" customWidth="1"/>
    <col min="13851" max="13851" width="11.6666666666667" style="457" customWidth="1"/>
    <col min="13852" max="14079" width="9" style="457"/>
    <col min="14080" max="14080" width="6.5" style="457" customWidth="1"/>
    <col min="14081" max="14081" width="13.1666666666667" style="457" customWidth="1"/>
    <col min="14082" max="14083" width="12.6666666666667" style="457" customWidth="1"/>
    <col min="14084" max="14084" width="15.6666666666667" style="457" customWidth="1"/>
    <col min="14085" max="14085" width="10" style="457" customWidth="1"/>
    <col min="14086" max="14086" width="9" style="457"/>
    <col min="14087" max="14087" width="9.16666666666667" style="457" customWidth="1"/>
    <col min="14088" max="14088" width="10" style="457" customWidth="1"/>
    <col min="14089" max="14089" width="11.1666666666667" style="457" customWidth="1"/>
    <col min="14090" max="14090" width="17.6666666666667" style="457" customWidth="1"/>
    <col min="14091" max="14091" width="14.1666666666667" style="457" customWidth="1"/>
    <col min="14092" max="14092" width="32" style="457" customWidth="1"/>
    <col min="14093" max="14094" width="9.16666666666667" style="457" customWidth="1"/>
    <col min="14095" max="14095" width="9" style="457"/>
    <col min="14096" max="14096" width="9.16666666666667" style="457" customWidth="1"/>
    <col min="14097" max="14097" width="9" style="457"/>
    <col min="14098" max="14098" width="9.16666666666667" style="457" customWidth="1"/>
    <col min="14099" max="14099" width="13.6666666666667" style="457" customWidth="1"/>
    <col min="14100" max="14100" width="12.5" style="457" customWidth="1"/>
    <col min="14101" max="14103" width="13.6666666666667" style="457" customWidth="1"/>
    <col min="14104" max="14104" width="15.6666666666667" style="457" customWidth="1"/>
    <col min="14105" max="14105" width="9.16666666666667" style="457" customWidth="1"/>
    <col min="14106" max="14106" width="22" style="457" customWidth="1"/>
    <col min="14107" max="14107" width="11.6666666666667" style="457" customWidth="1"/>
    <col min="14108" max="14335" width="9" style="457"/>
    <col min="14336" max="14336" width="6.5" style="457" customWidth="1"/>
    <col min="14337" max="14337" width="13.1666666666667" style="457" customWidth="1"/>
    <col min="14338" max="14339" width="12.6666666666667" style="457" customWidth="1"/>
    <col min="14340" max="14340" width="15.6666666666667" style="457" customWidth="1"/>
    <col min="14341" max="14341" width="10" style="457" customWidth="1"/>
    <col min="14342" max="14342" width="9" style="457"/>
    <col min="14343" max="14343" width="9.16666666666667" style="457" customWidth="1"/>
    <col min="14344" max="14344" width="10" style="457" customWidth="1"/>
    <col min="14345" max="14345" width="11.1666666666667" style="457" customWidth="1"/>
    <col min="14346" max="14346" width="17.6666666666667" style="457" customWidth="1"/>
    <col min="14347" max="14347" width="14.1666666666667" style="457" customWidth="1"/>
    <col min="14348" max="14348" width="32" style="457" customWidth="1"/>
    <col min="14349" max="14350" width="9.16666666666667" style="457" customWidth="1"/>
    <col min="14351" max="14351" width="9" style="457"/>
    <col min="14352" max="14352" width="9.16666666666667" style="457" customWidth="1"/>
    <col min="14353" max="14353" width="9" style="457"/>
    <col min="14354" max="14354" width="9.16666666666667" style="457" customWidth="1"/>
    <col min="14355" max="14355" width="13.6666666666667" style="457" customWidth="1"/>
    <col min="14356" max="14356" width="12.5" style="457" customWidth="1"/>
    <col min="14357" max="14359" width="13.6666666666667" style="457" customWidth="1"/>
    <col min="14360" max="14360" width="15.6666666666667" style="457" customWidth="1"/>
    <col min="14361" max="14361" width="9.16666666666667" style="457" customWidth="1"/>
    <col min="14362" max="14362" width="22" style="457" customWidth="1"/>
    <col min="14363" max="14363" width="11.6666666666667" style="457" customWidth="1"/>
    <col min="14364" max="14591" width="9" style="457"/>
    <col min="14592" max="14592" width="6.5" style="457" customWidth="1"/>
    <col min="14593" max="14593" width="13.1666666666667" style="457" customWidth="1"/>
    <col min="14594" max="14595" width="12.6666666666667" style="457" customWidth="1"/>
    <col min="14596" max="14596" width="15.6666666666667" style="457" customWidth="1"/>
    <col min="14597" max="14597" width="10" style="457" customWidth="1"/>
    <col min="14598" max="14598" width="9" style="457"/>
    <col min="14599" max="14599" width="9.16666666666667" style="457" customWidth="1"/>
    <col min="14600" max="14600" width="10" style="457" customWidth="1"/>
    <col min="14601" max="14601" width="11.1666666666667" style="457" customWidth="1"/>
    <col min="14602" max="14602" width="17.6666666666667" style="457" customWidth="1"/>
    <col min="14603" max="14603" width="14.1666666666667" style="457" customWidth="1"/>
    <col min="14604" max="14604" width="32" style="457" customWidth="1"/>
    <col min="14605" max="14606" width="9.16666666666667" style="457" customWidth="1"/>
    <col min="14607" max="14607" width="9" style="457"/>
    <col min="14608" max="14608" width="9.16666666666667" style="457" customWidth="1"/>
    <col min="14609" max="14609" width="9" style="457"/>
    <col min="14610" max="14610" width="9.16666666666667" style="457" customWidth="1"/>
    <col min="14611" max="14611" width="13.6666666666667" style="457" customWidth="1"/>
    <col min="14612" max="14612" width="12.5" style="457" customWidth="1"/>
    <col min="14613" max="14615" width="13.6666666666667" style="457" customWidth="1"/>
    <col min="14616" max="14616" width="15.6666666666667" style="457" customWidth="1"/>
    <col min="14617" max="14617" width="9.16666666666667" style="457" customWidth="1"/>
    <col min="14618" max="14618" width="22" style="457" customWidth="1"/>
    <col min="14619" max="14619" width="11.6666666666667" style="457" customWidth="1"/>
    <col min="14620" max="14847" width="9" style="457"/>
    <col min="14848" max="14848" width="6.5" style="457" customWidth="1"/>
    <col min="14849" max="14849" width="13.1666666666667" style="457" customWidth="1"/>
    <col min="14850" max="14851" width="12.6666666666667" style="457" customWidth="1"/>
    <col min="14852" max="14852" width="15.6666666666667" style="457" customWidth="1"/>
    <col min="14853" max="14853" width="10" style="457" customWidth="1"/>
    <col min="14854" max="14854" width="9" style="457"/>
    <col min="14855" max="14855" width="9.16666666666667" style="457" customWidth="1"/>
    <col min="14856" max="14856" width="10" style="457" customWidth="1"/>
    <col min="14857" max="14857" width="11.1666666666667" style="457" customWidth="1"/>
    <col min="14858" max="14858" width="17.6666666666667" style="457" customWidth="1"/>
    <col min="14859" max="14859" width="14.1666666666667" style="457" customWidth="1"/>
    <col min="14860" max="14860" width="32" style="457" customWidth="1"/>
    <col min="14861" max="14862" width="9.16666666666667" style="457" customWidth="1"/>
    <col min="14863" max="14863" width="9" style="457"/>
    <col min="14864" max="14864" width="9.16666666666667" style="457" customWidth="1"/>
    <col min="14865" max="14865" width="9" style="457"/>
    <col min="14866" max="14866" width="9.16666666666667" style="457" customWidth="1"/>
    <col min="14867" max="14867" width="13.6666666666667" style="457" customWidth="1"/>
    <col min="14868" max="14868" width="12.5" style="457" customWidth="1"/>
    <col min="14869" max="14871" width="13.6666666666667" style="457" customWidth="1"/>
    <col min="14872" max="14872" width="15.6666666666667" style="457" customWidth="1"/>
    <col min="14873" max="14873" width="9.16666666666667" style="457" customWidth="1"/>
    <col min="14874" max="14874" width="22" style="457" customWidth="1"/>
    <col min="14875" max="14875" width="11.6666666666667" style="457" customWidth="1"/>
    <col min="14876" max="15103" width="9" style="457"/>
    <col min="15104" max="15104" width="6.5" style="457" customWidth="1"/>
    <col min="15105" max="15105" width="13.1666666666667" style="457" customWidth="1"/>
    <col min="15106" max="15107" width="12.6666666666667" style="457" customWidth="1"/>
    <col min="15108" max="15108" width="15.6666666666667" style="457" customWidth="1"/>
    <col min="15109" max="15109" width="10" style="457" customWidth="1"/>
    <col min="15110" max="15110" width="9" style="457"/>
    <col min="15111" max="15111" width="9.16666666666667" style="457" customWidth="1"/>
    <col min="15112" max="15112" width="10" style="457" customWidth="1"/>
    <col min="15113" max="15113" width="11.1666666666667" style="457" customWidth="1"/>
    <col min="15114" max="15114" width="17.6666666666667" style="457" customWidth="1"/>
    <col min="15115" max="15115" width="14.1666666666667" style="457" customWidth="1"/>
    <col min="15116" max="15116" width="32" style="457" customWidth="1"/>
    <col min="15117" max="15118" width="9.16666666666667" style="457" customWidth="1"/>
    <col min="15119" max="15119" width="9" style="457"/>
    <col min="15120" max="15120" width="9.16666666666667" style="457" customWidth="1"/>
    <col min="15121" max="15121" width="9" style="457"/>
    <col min="15122" max="15122" width="9.16666666666667" style="457" customWidth="1"/>
    <col min="15123" max="15123" width="13.6666666666667" style="457" customWidth="1"/>
    <col min="15124" max="15124" width="12.5" style="457" customWidth="1"/>
    <col min="15125" max="15127" width="13.6666666666667" style="457" customWidth="1"/>
    <col min="15128" max="15128" width="15.6666666666667" style="457" customWidth="1"/>
    <col min="15129" max="15129" width="9.16666666666667" style="457" customWidth="1"/>
    <col min="15130" max="15130" width="22" style="457" customWidth="1"/>
    <col min="15131" max="15131" width="11.6666666666667" style="457" customWidth="1"/>
    <col min="15132" max="15359" width="9" style="457"/>
    <col min="15360" max="15360" width="6.5" style="457" customWidth="1"/>
    <col min="15361" max="15361" width="13.1666666666667" style="457" customWidth="1"/>
    <col min="15362" max="15363" width="12.6666666666667" style="457" customWidth="1"/>
    <col min="15364" max="15364" width="15.6666666666667" style="457" customWidth="1"/>
    <col min="15365" max="15365" width="10" style="457" customWidth="1"/>
    <col min="15366" max="15366" width="9" style="457"/>
    <col min="15367" max="15367" width="9.16666666666667" style="457" customWidth="1"/>
    <col min="15368" max="15368" width="10" style="457" customWidth="1"/>
    <col min="15369" max="15369" width="11.1666666666667" style="457" customWidth="1"/>
    <col min="15370" max="15370" width="17.6666666666667" style="457" customWidth="1"/>
    <col min="15371" max="15371" width="14.1666666666667" style="457" customWidth="1"/>
    <col min="15372" max="15372" width="32" style="457" customWidth="1"/>
    <col min="15373" max="15374" width="9.16666666666667" style="457" customWidth="1"/>
    <col min="15375" max="15375" width="9" style="457"/>
    <col min="15376" max="15376" width="9.16666666666667" style="457" customWidth="1"/>
    <col min="15377" max="15377" width="9" style="457"/>
    <col min="15378" max="15378" width="9.16666666666667" style="457" customWidth="1"/>
    <col min="15379" max="15379" width="13.6666666666667" style="457" customWidth="1"/>
    <col min="15380" max="15380" width="12.5" style="457" customWidth="1"/>
    <col min="15381" max="15383" width="13.6666666666667" style="457" customWidth="1"/>
    <col min="15384" max="15384" width="15.6666666666667" style="457" customWidth="1"/>
    <col min="15385" max="15385" width="9.16666666666667" style="457" customWidth="1"/>
    <col min="15386" max="15386" width="22" style="457" customWidth="1"/>
    <col min="15387" max="15387" width="11.6666666666667" style="457" customWidth="1"/>
    <col min="15388" max="15615" width="9" style="457"/>
    <col min="15616" max="15616" width="6.5" style="457" customWidth="1"/>
    <col min="15617" max="15617" width="13.1666666666667" style="457" customWidth="1"/>
    <col min="15618" max="15619" width="12.6666666666667" style="457" customWidth="1"/>
    <col min="15620" max="15620" width="15.6666666666667" style="457" customWidth="1"/>
    <col min="15621" max="15621" width="10" style="457" customWidth="1"/>
    <col min="15622" max="15622" width="9" style="457"/>
    <col min="15623" max="15623" width="9.16666666666667" style="457" customWidth="1"/>
    <col min="15624" max="15624" width="10" style="457" customWidth="1"/>
    <col min="15625" max="15625" width="11.1666666666667" style="457" customWidth="1"/>
    <col min="15626" max="15626" width="17.6666666666667" style="457" customWidth="1"/>
    <col min="15627" max="15627" width="14.1666666666667" style="457" customWidth="1"/>
    <col min="15628" max="15628" width="32" style="457" customWidth="1"/>
    <col min="15629" max="15630" width="9.16666666666667" style="457" customWidth="1"/>
    <col min="15631" max="15631" width="9" style="457"/>
    <col min="15632" max="15632" width="9.16666666666667" style="457" customWidth="1"/>
    <col min="15633" max="15633" width="9" style="457"/>
    <col min="15634" max="15634" width="9.16666666666667" style="457" customWidth="1"/>
    <col min="15635" max="15635" width="13.6666666666667" style="457" customWidth="1"/>
    <col min="15636" max="15636" width="12.5" style="457" customWidth="1"/>
    <col min="15637" max="15639" width="13.6666666666667" style="457" customWidth="1"/>
    <col min="15640" max="15640" width="15.6666666666667" style="457" customWidth="1"/>
    <col min="15641" max="15641" width="9.16666666666667" style="457" customWidth="1"/>
    <col min="15642" max="15642" width="22" style="457" customWidth="1"/>
    <col min="15643" max="15643" width="11.6666666666667" style="457" customWidth="1"/>
    <col min="15644" max="15871" width="9" style="457"/>
    <col min="15872" max="15872" width="6.5" style="457" customWidth="1"/>
    <col min="15873" max="15873" width="13.1666666666667" style="457" customWidth="1"/>
    <col min="15874" max="15875" width="12.6666666666667" style="457" customWidth="1"/>
    <col min="15876" max="15876" width="15.6666666666667" style="457" customWidth="1"/>
    <col min="15877" max="15877" width="10" style="457" customWidth="1"/>
    <col min="15878" max="15878" width="9" style="457"/>
    <col min="15879" max="15879" width="9.16666666666667" style="457" customWidth="1"/>
    <col min="15880" max="15880" width="10" style="457" customWidth="1"/>
    <col min="15881" max="15881" width="11.1666666666667" style="457" customWidth="1"/>
    <col min="15882" max="15882" width="17.6666666666667" style="457" customWidth="1"/>
    <col min="15883" max="15883" width="14.1666666666667" style="457" customWidth="1"/>
    <col min="15884" max="15884" width="32" style="457" customWidth="1"/>
    <col min="15885" max="15886" width="9.16666666666667" style="457" customWidth="1"/>
    <col min="15887" max="15887" width="9" style="457"/>
    <col min="15888" max="15888" width="9.16666666666667" style="457" customWidth="1"/>
    <col min="15889" max="15889" width="9" style="457"/>
    <col min="15890" max="15890" width="9.16666666666667" style="457" customWidth="1"/>
    <col min="15891" max="15891" width="13.6666666666667" style="457" customWidth="1"/>
    <col min="15892" max="15892" width="12.5" style="457" customWidth="1"/>
    <col min="15893" max="15895" width="13.6666666666667" style="457" customWidth="1"/>
    <col min="15896" max="15896" width="15.6666666666667" style="457" customWidth="1"/>
    <col min="15897" max="15897" width="9.16666666666667" style="457" customWidth="1"/>
    <col min="15898" max="15898" width="22" style="457" customWidth="1"/>
    <col min="15899" max="15899" width="11.6666666666667" style="457" customWidth="1"/>
    <col min="15900" max="16127" width="9" style="457"/>
    <col min="16128" max="16128" width="6.5" style="457" customWidth="1"/>
    <col min="16129" max="16129" width="13.1666666666667" style="457" customWidth="1"/>
    <col min="16130" max="16131" width="12.6666666666667" style="457" customWidth="1"/>
    <col min="16132" max="16132" width="15.6666666666667" style="457" customWidth="1"/>
    <col min="16133" max="16133" width="10" style="457" customWidth="1"/>
    <col min="16134" max="16134" width="9" style="457"/>
    <col min="16135" max="16135" width="9.16666666666667" style="457" customWidth="1"/>
    <col min="16136" max="16136" width="10" style="457" customWidth="1"/>
    <col min="16137" max="16137" width="11.1666666666667" style="457" customWidth="1"/>
    <col min="16138" max="16138" width="17.6666666666667" style="457" customWidth="1"/>
    <col min="16139" max="16139" width="14.1666666666667" style="457" customWidth="1"/>
    <col min="16140" max="16140" width="32" style="457" customWidth="1"/>
    <col min="16141" max="16142" width="9.16666666666667" style="457" customWidth="1"/>
    <col min="16143" max="16143" width="9" style="457"/>
    <col min="16144" max="16144" width="9.16666666666667" style="457" customWidth="1"/>
    <col min="16145" max="16145" width="9" style="457"/>
    <col min="16146" max="16146" width="9.16666666666667" style="457" customWidth="1"/>
    <col min="16147" max="16147" width="13.6666666666667" style="457" customWidth="1"/>
    <col min="16148" max="16148" width="12.5" style="457" customWidth="1"/>
    <col min="16149" max="16151" width="13.6666666666667" style="457" customWidth="1"/>
    <col min="16152" max="16152" width="15.6666666666667" style="457" customWidth="1"/>
    <col min="16153" max="16153" width="9.16666666666667" style="457" customWidth="1"/>
    <col min="16154" max="16154" width="22" style="457" customWidth="1"/>
    <col min="16155" max="16155" width="11.6666666666667" style="457" customWidth="1"/>
    <col min="16156" max="16384" width="9" style="457"/>
  </cols>
  <sheetData>
    <row r="1" spans="1:31">
      <c r="A1" s="399" t="s">
        <v>398</v>
      </c>
    </row>
    <row r="2" s="454" customFormat="1" ht="30" customHeight="1" spans="1:31">
      <c r="A2" s="459" t="s">
        <v>749</v>
      </c>
      <c r="B2" s="459"/>
      <c r="C2" s="459"/>
      <c r="D2" s="459"/>
      <c r="E2" s="459"/>
      <c r="F2" s="459"/>
      <c r="G2" s="459"/>
      <c r="H2" s="459"/>
      <c r="I2" s="459"/>
      <c r="J2" s="459"/>
      <c r="K2" s="459"/>
      <c r="L2" s="459"/>
      <c r="M2" s="459"/>
      <c r="N2" s="459"/>
      <c r="O2" s="459"/>
      <c r="P2" s="459"/>
      <c r="Q2" s="459"/>
      <c r="R2" s="459"/>
      <c r="S2" s="459"/>
      <c r="T2" s="459"/>
      <c r="U2" s="459"/>
      <c r="V2" s="459"/>
      <c r="W2" s="459"/>
      <c r="X2" s="459"/>
      <c r="Y2" s="459"/>
      <c r="Z2" s="459"/>
      <c r="AA2" s="520"/>
    </row>
    <row r="3" s="454" customFormat="1" spans="1:31">
      <c r="A3" s="460" t="str">
        <f>"评估基准日："&amp;TEXT(基本信息输入表!M7,"yyyy年mm月dd日")</f>
        <v>评估基准日：2025年11月30日</v>
      </c>
      <c r="B3" s="460"/>
      <c r="C3" s="460"/>
      <c r="D3" s="460"/>
      <c r="E3" s="460"/>
      <c r="F3" s="460"/>
      <c r="G3" s="460"/>
      <c r="H3" s="460"/>
      <c r="I3" s="460"/>
      <c r="J3" s="460"/>
      <c r="K3" s="460"/>
      <c r="L3" s="460"/>
      <c r="M3" s="460"/>
      <c r="N3" s="460"/>
      <c r="O3" s="460"/>
      <c r="P3" s="460"/>
      <c r="Q3" s="460"/>
      <c r="R3" s="460"/>
      <c r="S3" s="460"/>
      <c r="T3" s="460"/>
      <c r="U3" s="460"/>
      <c r="V3" s="460"/>
      <c r="W3" s="460"/>
      <c r="X3" s="460"/>
      <c r="Y3" s="460"/>
      <c r="Z3" s="460"/>
      <c r="AA3" s="520"/>
    </row>
    <row r="4" s="454" customFormat="1" ht="14.25" customHeight="1" spans="1:31">
      <c r="A4" s="460"/>
      <c r="B4" s="460"/>
      <c r="C4" s="460"/>
      <c r="D4" s="460"/>
      <c r="E4" s="460"/>
      <c r="F4" s="460"/>
      <c r="G4" s="460"/>
      <c r="H4" s="521"/>
      <c r="I4" s="521"/>
      <c r="J4" s="462"/>
      <c r="K4" s="462"/>
      <c r="L4" s="463"/>
      <c r="M4" s="463"/>
      <c r="Y4" s="463" t="s">
        <v>750</v>
      </c>
      <c r="Z4" s="463"/>
      <c r="AA4" s="520"/>
    </row>
    <row r="5" s="454" customFormat="1" ht="15.75" customHeight="1" spans="1:31">
      <c r="A5" s="3" t="str">
        <f>基本信息输入表!K6&amp;"："&amp;基本信息输入表!M6</f>
        <v>产权持有人：湖北省徽工生物技本研究有限公司</v>
      </c>
      <c r="E5" s="467"/>
      <c r="F5" s="467"/>
      <c r="G5" s="467"/>
      <c r="H5" s="522"/>
      <c r="I5" s="522"/>
      <c r="J5" s="467"/>
      <c r="K5" s="467"/>
      <c r="L5" s="467"/>
      <c r="M5" s="468"/>
      <c r="Y5" s="467"/>
      <c r="Z5" s="10" t="str">
        <f>"金额单位："&amp;基本信息输入表!M10&amp;"元"</f>
        <v>金额单位：人民币元</v>
      </c>
      <c r="AA5" s="520"/>
    </row>
    <row r="6" s="455" customFormat="1" ht="15" customHeight="1" spans="1:31">
      <c r="A6" s="523" t="s">
        <v>401</v>
      </c>
      <c r="B6" s="470" t="s">
        <v>751</v>
      </c>
      <c r="C6" s="471" t="s">
        <v>752</v>
      </c>
      <c r="D6" s="470" t="s">
        <v>753</v>
      </c>
      <c r="E6" s="470" t="s">
        <v>754</v>
      </c>
      <c r="F6" s="472" t="s">
        <v>755</v>
      </c>
      <c r="G6" s="470" t="s">
        <v>756</v>
      </c>
      <c r="H6" s="524" t="s">
        <v>757</v>
      </c>
      <c r="I6" s="524" t="s">
        <v>758</v>
      </c>
      <c r="J6" s="471" t="s">
        <v>759</v>
      </c>
      <c r="K6" s="471" t="s">
        <v>760</v>
      </c>
      <c r="L6" s="471" t="s">
        <v>761</v>
      </c>
      <c r="M6" s="471" t="s">
        <v>762</v>
      </c>
      <c r="N6" s="470" t="s">
        <v>763</v>
      </c>
      <c r="O6" s="470"/>
      <c r="P6" s="470"/>
      <c r="Q6" s="470"/>
      <c r="R6" s="470"/>
      <c r="S6" s="470"/>
      <c r="T6" s="472" t="s">
        <v>403</v>
      </c>
      <c r="U6" s="476" t="s">
        <v>502</v>
      </c>
      <c r="V6" s="474" t="s">
        <v>764</v>
      </c>
      <c r="W6" s="475" t="s">
        <v>765</v>
      </c>
      <c r="X6" s="475" t="s">
        <v>766</v>
      </c>
      <c r="Y6" s="525" t="s">
        <v>407</v>
      </c>
      <c r="Z6" s="476" t="s">
        <v>503</v>
      </c>
      <c r="AA6" s="526"/>
      <c r="AB6" s="477"/>
      <c r="AC6" s="477"/>
      <c r="AD6" s="477"/>
      <c r="AE6" s="477"/>
    </row>
    <row r="7" s="455" customFormat="1" ht="24" spans="1:31">
      <c r="A7" s="478"/>
      <c r="B7" s="479"/>
      <c r="C7" s="478"/>
      <c r="D7" s="479"/>
      <c r="E7" s="479"/>
      <c r="F7" s="480"/>
      <c r="G7" s="479"/>
      <c r="H7" s="482"/>
      <c r="I7" s="482"/>
      <c r="J7" s="478" t="s">
        <v>767</v>
      </c>
      <c r="K7" s="478" t="s">
        <v>767</v>
      </c>
      <c r="L7" s="478" t="s">
        <v>767</v>
      </c>
      <c r="M7" s="478" t="s">
        <v>767</v>
      </c>
      <c r="N7" s="483" t="s">
        <v>768</v>
      </c>
      <c r="O7" s="483" t="s">
        <v>769</v>
      </c>
      <c r="P7" s="484" t="s">
        <v>770</v>
      </c>
      <c r="Q7" s="484" t="s">
        <v>771</v>
      </c>
      <c r="R7" s="484" t="s">
        <v>772</v>
      </c>
      <c r="S7" s="483" t="s">
        <v>773</v>
      </c>
      <c r="T7" s="527"/>
      <c r="U7" s="486"/>
      <c r="V7" s="487"/>
      <c r="W7" s="488"/>
      <c r="X7" s="528"/>
      <c r="Y7" s="529"/>
      <c r="Z7" s="490"/>
      <c r="AA7" s="14" t="s">
        <v>518</v>
      </c>
      <c r="AB7" s="477"/>
      <c r="AC7" s="477"/>
      <c r="AD7" s="477"/>
      <c r="AE7" s="477"/>
    </row>
    <row r="8" s="518" customFormat="1" spans="1:31">
      <c r="A8" s="15" t="str">
        <f>IF(C8="","",ROW()-7)</f>
        <v/>
      </c>
      <c r="B8" s="491"/>
      <c r="C8" s="492"/>
      <c r="D8" s="491"/>
      <c r="E8" s="493"/>
      <c r="F8" s="493"/>
      <c r="G8" s="493"/>
      <c r="H8" s="502"/>
      <c r="I8" s="502"/>
      <c r="J8" s="495"/>
      <c r="K8" s="495"/>
      <c r="L8" s="495"/>
      <c r="M8" s="495"/>
      <c r="N8" s="501"/>
      <c r="O8" s="501"/>
      <c r="P8" s="501"/>
      <c r="Q8" s="501"/>
      <c r="R8" s="501"/>
      <c r="S8" s="501"/>
      <c r="T8" s="18"/>
      <c r="U8" s="18"/>
      <c r="V8" s="18"/>
      <c r="W8" s="18"/>
      <c r="X8" s="18"/>
      <c r="Y8" s="18" t="str">
        <f t="shared" ref="Y8:Y16" si="0">IF(U8-V8=0,"",(X8-U8+V8)/(U8-V8)*100)</f>
        <v/>
      </c>
      <c r="Z8" s="493"/>
      <c r="AA8" s="19" t="s">
        <v>519</v>
      </c>
      <c r="AB8" s="530"/>
      <c r="AC8" s="530"/>
      <c r="AD8" s="530"/>
    </row>
    <row r="9" s="518" customFormat="1" spans="1:31">
      <c r="A9" s="15" t="str">
        <f t="shared" ref="A9:A24" si="1">IF(C9="","",ROW()-7)</f>
        <v/>
      </c>
      <c r="B9" s="491"/>
      <c r="C9" s="492"/>
      <c r="D9" s="491"/>
      <c r="E9" s="491"/>
      <c r="F9" s="491"/>
      <c r="G9" s="491"/>
      <c r="H9" s="504"/>
      <c r="I9" s="504"/>
      <c r="J9" s="492"/>
      <c r="K9" s="492"/>
      <c r="L9" s="492"/>
      <c r="M9" s="492"/>
      <c r="N9" s="501"/>
      <c r="O9" s="501"/>
      <c r="P9" s="501"/>
      <c r="Q9" s="501"/>
      <c r="R9" s="501"/>
      <c r="S9" s="501"/>
      <c r="T9" s="18"/>
      <c r="U9" s="18"/>
      <c r="V9" s="18"/>
      <c r="W9" s="18"/>
      <c r="X9" s="18"/>
      <c r="Y9" s="18" t="str">
        <f t="shared" si="0"/>
        <v/>
      </c>
      <c r="Z9" s="493"/>
      <c r="AA9" s="19" t="s">
        <v>520</v>
      </c>
      <c r="AB9" s="530"/>
      <c r="AC9" s="530"/>
      <c r="AD9" s="530"/>
    </row>
    <row r="10" s="518" customFormat="1" spans="1:31">
      <c r="A10" s="15" t="str">
        <f t="shared" si="1"/>
        <v/>
      </c>
      <c r="B10" s="491"/>
      <c r="C10" s="492"/>
      <c r="D10" s="491"/>
      <c r="E10" s="493"/>
      <c r="F10" s="493"/>
      <c r="G10" s="493"/>
      <c r="H10" s="502"/>
      <c r="I10" s="502"/>
      <c r="J10" s="495"/>
      <c r="K10" s="495"/>
      <c r="L10" s="495"/>
      <c r="M10" s="495"/>
      <c r="N10" s="501"/>
      <c r="O10" s="501"/>
      <c r="P10" s="501"/>
      <c r="Q10" s="501"/>
      <c r="R10" s="501"/>
      <c r="S10" s="501"/>
      <c r="T10" s="18"/>
      <c r="U10" s="18"/>
      <c r="V10" s="18"/>
      <c r="W10" s="18"/>
      <c r="X10" s="18"/>
      <c r="Y10" s="18" t="str">
        <f t="shared" si="0"/>
        <v/>
      </c>
      <c r="Z10" s="493"/>
      <c r="AA10" s="19" t="s">
        <v>521</v>
      </c>
      <c r="AB10" s="530"/>
      <c r="AC10" s="530"/>
      <c r="AD10" s="530"/>
    </row>
    <row r="11" s="518" customFormat="1" spans="1:31">
      <c r="A11" s="15" t="str">
        <f t="shared" si="1"/>
        <v/>
      </c>
      <c r="B11" s="491"/>
      <c r="C11" s="492"/>
      <c r="D11" s="491"/>
      <c r="E11" s="493"/>
      <c r="F11" s="493"/>
      <c r="G11" s="493"/>
      <c r="H11" s="502"/>
      <c r="I11" s="502"/>
      <c r="J11" s="495"/>
      <c r="K11" s="495"/>
      <c r="L11" s="495"/>
      <c r="M11" s="495"/>
      <c r="N11" s="501"/>
      <c r="O11" s="501"/>
      <c r="P11" s="501"/>
      <c r="Q11" s="501"/>
      <c r="R11" s="501"/>
      <c r="S11" s="501"/>
      <c r="T11" s="18"/>
      <c r="U11" s="18"/>
      <c r="V11" s="18"/>
      <c r="W11" s="18"/>
      <c r="X11" s="18"/>
      <c r="Y11" s="18" t="str">
        <f t="shared" si="0"/>
        <v/>
      </c>
      <c r="Z11" s="493"/>
      <c r="AA11" s="19" t="s">
        <v>522</v>
      </c>
      <c r="AB11" s="530"/>
      <c r="AC11" s="530"/>
      <c r="AD11" s="530"/>
    </row>
    <row r="12" s="518" customFormat="1" spans="1:31">
      <c r="A12" s="15" t="str">
        <f t="shared" si="1"/>
        <v/>
      </c>
      <c r="B12" s="491"/>
      <c r="C12" s="492"/>
      <c r="D12" s="491"/>
      <c r="E12" s="491"/>
      <c r="F12" s="491"/>
      <c r="G12" s="491"/>
      <c r="H12" s="504"/>
      <c r="I12" s="504"/>
      <c r="J12" s="492"/>
      <c r="K12" s="492"/>
      <c r="L12" s="492"/>
      <c r="M12" s="492"/>
      <c r="N12" s="497"/>
      <c r="O12" s="497"/>
      <c r="P12" s="497"/>
      <c r="Q12" s="497"/>
      <c r="R12" s="497"/>
      <c r="S12" s="497"/>
      <c r="T12" s="18"/>
      <c r="U12" s="18"/>
      <c r="V12" s="18"/>
      <c r="W12" s="18"/>
      <c r="X12" s="18"/>
      <c r="Y12" s="18" t="str">
        <f t="shared" si="0"/>
        <v/>
      </c>
      <c r="Z12" s="491"/>
      <c r="AA12" s="19" t="s">
        <v>523</v>
      </c>
      <c r="AB12" s="530"/>
      <c r="AC12" s="530"/>
      <c r="AD12" s="530"/>
    </row>
    <row r="13" s="518" customFormat="1" spans="1:31">
      <c r="A13" s="15" t="str">
        <f t="shared" si="1"/>
        <v/>
      </c>
      <c r="B13" s="491"/>
      <c r="C13" s="492"/>
      <c r="D13" s="491"/>
      <c r="E13" s="491"/>
      <c r="F13" s="491"/>
      <c r="G13" s="491"/>
      <c r="H13" s="504"/>
      <c r="I13" s="504"/>
      <c r="J13" s="492"/>
      <c r="K13" s="492"/>
      <c r="L13" s="492"/>
      <c r="M13" s="492"/>
      <c r="N13" s="497"/>
      <c r="O13" s="497"/>
      <c r="P13" s="497"/>
      <c r="Q13" s="497"/>
      <c r="R13" s="497"/>
      <c r="S13" s="497"/>
      <c r="T13" s="18"/>
      <c r="U13" s="18"/>
      <c r="V13" s="18"/>
      <c r="W13" s="18"/>
      <c r="X13" s="18"/>
      <c r="Y13" s="18" t="str">
        <f t="shared" si="0"/>
        <v/>
      </c>
      <c r="Z13" s="491"/>
      <c r="AA13" s="19" t="s">
        <v>524</v>
      </c>
      <c r="AB13" s="530"/>
      <c r="AC13" s="530"/>
      <c r="AD13" s="530"/>
    </row>
    <row r="14" s="518" customFormat="1" spans="1:31">
      <c r="A14" s="15" t="str">
        <f t="shared" si="1"/>
        <v/>
      </c>
      <c r="B14" s="491"/>
      <c r="C14" s="492"/>
      <c r="D14" s="491"/>
      <c r="E14" s="493"/>
      <c r="F14" s="493"/>
      <c r="G14" s="493"/>
      <c r="H14" s="502"/>
      <c r="I14" s="502"/>
      <c r="J14" s="495"/>
      <c r="K14" s="492"/>
      <c r="L14" s="492"/>
      <c r="M14" s="492"/>
      <c r="N14" s="497"/>
      <c r="O14" s="497"/>
      <c r="P14" s="497"/>
      <c r="Q14" s="497"/>
      <c r="R14" s="497"/>
      <c r="S14" s="497"/>
      <c r="T14" s="18"/>
      <c r="U14" s="18"/>
      <c r="V14" s="18"/>
      <c r="W14" s="18"/>
      <c r="X14" s="18"/>
      <c r="Y14" s="18" t="str">
        <f t="shared" si="0"/>
        <v/>
      </c>
      <c r="Z14" s="491"/>
      <c r="AA14" s="19" t="s">
        <v>525</v>
      </c>
      <c r="AB14" s="530"/>
      <c r="AC14" s="530"/>
      <c r="AD14" s="530"/>
    </row>
    <row r="15" s="518" customFormat="1" spans="1:31">
      <c r="A15" s="15" t="str">
        <f t="shared" si="1"/>
        <v/>
      </c>
      <c r="B15" s="491"/>
      <c r="C15" s="492"/>
      <c r="D15" s="491"/>
      <c r="E15" s="491"/>
      <c r="F15" s="491"/>
      <c r="G15" s="491"/>
      <c r="H15" s="504"/>
      <c r="I15" s="504"/>
      <c r="J15" s="492"/>
      <c r="K15" s="492"/>
      <c r="L15" s="492"/>
      <c r="M15" s="492"/>
      <c r="N15" s="497"/>
      <c r="O15" s="497"/>
      <c r="P15" s="497"/>
      <c r="Q15" s="497"/>
      <c r="R15" s="497"/>
      <c r="S15" s="497"/>
      <c r="T15" s="18"/>
      <c r="U15" s="18"/>
      <c r="V15" s="18"/>
      <c r="W15" s="18"/>
      <c r="X15" s="18"/>
      <c r="Y15" s="18" t="str">
        <f t="shared" si="0"/>
        <v/>
      </c>
      <c r="Z15" s="491"/>
      <c r="AA15" s="19" t="s">
        <v>526</v>
      </c>
      <c r="AB15" s="530"/>
      <c r="AC15" s="530"/>
      <c r="AD15" s="530"/>
    </row>
    <row r="16" s="518" customFormat="1" spans="1:31">
      <c r="A16" s="15" t="str">
        <f t="shared" si="1"/>
        <v/>
      </c>
      <c r="B16" s="491"/>
      <c r="C16" s="492"/>
      <c r="D16" s="491"/>
      <c r="E16" s="491"/>
      <c r="F16" s="491"/>
      <c r="G16" s="491"/>
      <c r="H16" s="504"/>
      <c r="I16" s="504"/>
      <c r="J16" s="492"/>
      <c r="K16" s="492"/>
      <c r="L16" s="492"/>
      <c r="M16" s="492"/>
      <c r="N16" s="497"/>
      <c r="O16" s="497"/>
      <c r="P16" s="497"/>
      <c r="Q16" s="497"/>
      <c r="R16" s="497"/>
      <c r="S16" s="497"/>
      <c r="T16" s="18"/>
      <c r="U16" s="18"/>
      <c r="V16" s="18"/>
      <c r="W16" s="18"/>
      <c r="X16" s="18"/>
      <c r="Y16" s="18" t="str">
        <f t="shared" si="0"/>
        <v/>
      </c>
      <c r="Z16" s="491"/>
      <c r="AA16" s="19" t="s">
        <v>527</v>
      </c>
      <c r="AB16" s="530"/>
      <c r="AC16" s="530"/>
      <c r="AD16" s="530"/>
    </row>
    <row r="17" s="518" customFormat="1" spans="1:34">
      <c r="A17" s="15" t="str">
        <f t="shared" si="1"/>
        <v/>
      </c>
      <c r="B17" s="491"/>
      <c r="C17" s="492"/>
      <c r="D17" s="491"/>
      <c r="E17" s="491"/>
      <c r="F17" s="491"/>
      <c r="G17" s="491"/>
      <c r="H17" s="504"/>
      <c r="I17" s="504"/>
      <c r="J17" s="492"/>
      <c r="K17" s="492"/>
      <c r="L17" s="492"/>
      <c r="M17" s="492"/>
      <c r="N17" s="497"/>
      <c r="O17" s="497"/>
      <c r="P17" s="497"/>
      <c r="Q17" s="497"/>
      <c r="R17" s="497"/>
      <c r="S17" s="497"/>
      <c r="T17" s="18"/>
      <c r="U17" s="18"/>
      <c r="V17" s="18"/>
      <c r="W17" s="18"/>
      <c r="X17" s="18"/>
      <c r="Y17" s="18" t="str">
        <f t="shared" ref="Y17:Y27" si="2">IF(U17-V17=0,"",(X17-U17+V17)/(U17-V17)*100)</f>
        <v/>
      </c>
      <c r="Z17" s="491"/>
      <c r="AA17" s="19" t="s">
        <v>528</v>
      </c>
      <c r="AB17" s="530"/>
      <c r="AC17" s="530"/>
      <c r="AD17" s="530"/>
    </row>
    <row r="18" s="518" customFormat="1" spans="1:34">
      <c r="A18" s="15" t="str">
        <f t="shared" si="1"/>
        <v/>
      </c>
      <c r="B18" s="491"/>
      <c r="C18" s="492"/>
      <c r="D18" s="491"/>
      <c r="E18" s="491"/>
      <c r="F18" s="491"/>
      <c r="G18" s="491"/>
      <c r="H18" s="504"/>
      <c r="I18" s="504"/>
      <c r="J18" s="492"/>
      <c r="K18" s="492"/>
      <c r="L18" s="492"/>
      <c r="M18" s="492"/>
      <c r="N18" s="497"/>
      <c r="O18" s="497"/>
      <c r="P18" s="497"/>
      <c r="Q18" s="497"/>
      <c r="R18" s="497"/>
      <c r="S18" s="497"/>
      <c r="T18" s="18"/>
      <c r="U18" s="18"/>
      <c r="V18" s="18"/>
      <c r="W18" s="18"/>
      <c r="X18" s="18"/>
      <c r="Y18" s="18" t="str">
        <f t="shared" si="2"/>
        <v/>
      </c>
      <c r="Z18" s="491"/>
      <c r="AA18" s="19" t="s">
        <v>529</v>
      </c>
      <c r="AB18" s="530"/>
      <c r="AC18" s="530"/>
      <c r="AD18" s="530"/>
    </row>
    <row r="19" s="518" customFormat="1" spans="1:34">
      <c r="A19" s="15" t="str">
        <f t="shared" si="1"/>
        <v/>
      </c>
      <c r="B19" s="491"/>
      <c r="C19" s="492"/>
      <c r="D19" s="491"/>
      <c r="E19" s="491"/>
      <c r="F19" s="491"/>
      <c r="G19" s="491"/>
      <c r="H19" s="504"/>
      <c r="I19" s="504"/>
      <c r="J19" s="492"/>
      <c r="K19" s="492"/>
      <c r="L19" s="492"/>
      <c r="M19" s="492"/>
      <c r="N19" s="497"/>
      <c r="O19" s="497"/>
      <c r="P19" s="497"/>
      <c r="Q19" s="497"/>
      <c r="R19" s="497"/>
      <c r="S19" s="497"/>
      <c r="T19" s="18"/>
      <c r="U19" s="18"/>
      <c r="V19" s="18"/>
      <c r="W19" s="18"/>
      <c r="X19" s="18"/>
      <c r="Y19" s="18" t="str">
        <f t="shared" si="2"/>
        <v/>
      </c>
      <c r="Z19" s="491"/>
      <c r="AA19" s="19" t="s">
        <v>530</v>
      </c>
      <c r="AB19" s="530"/>
      <c r="AC19" s="530"/>
      <c r="AD19" s="530"/>
    </row>
    <row r="20" s="518" customFormat="1" spans="1:34">
      <c r="A20" s="15" t="str">
        <f t="shared" si="1"/>
        <v/>
      </c>
      <c r="B20" s="491"/>
      <c r="C20" s="492"/>
      <c r="D20" s="491"/>
      <c r="E20" s="491"/>
      <c r="F20" s="491"/>
      <c r="G20" s="491"/>
      <c r="H20" s="504"/>
      <c r="I20" s="504"/>
      <c r="J20" s="492"/>
      <c r="K20" s="492"/>
      <c r="L20" s="492"/>
      <c r="M20" s="492"/>
      <c r="N20" s="497"/>
      <c r="O20" s="497"/>
      <c r="P20" s="497"/>
      <c r="Q20" s="497"/>
      <c r="R20" s="497"/>
      <c r="S20" s="497"/>
      <c r="T20" s="18"/>
      <c r="U20" s="18"/>
      <c r="V20" s="18"/>
      <c r="W20" s="18"/>
      <c r="X20" s="18"/>
      <c r="Y20" s="18" t="str">
        <f t="shared" si="2"/>
        <v/>
      </c>
      <c r="Z20" s="491"/>
      <c r="AA20" s="19" t="s">
        <v>531</v>
      </c>
      <c r="AB20" s="530"/>
      <c r="AC20" s="530"/>
      <c r="AD20" s="530"/>
    </row>
    <row r="21" s="455" customFormat="1" spans="1:34">
      <c r="A21" s="15" t="str">
        <f t="shared" si="1"/>
        <v/>
      </c>
      <c r="B21" s="491"/>
      <c r="C21" s="492"/>
      <c r="D21" s="491"/>
      <c r="E21" s="491"/>
      <c r="F21" s="491"/>
      <c r="G21" s="491"/>
      <c r="H21" s="504"/>
      <c r="I21" s="504"/>
      <c r="J21" s="492"/>
      <c r="K21" s="492"/>
      <c r="L21" s="492"/>
      <c r="M21" s="492"/>
      <c r="N21" s="497"/>
      <c r="O21" s="497"/>
      <c r="P21" s="497"/>
      <c r="Q21" s="497"/>
      <c r="R21" s="497"/>
      <c r="S21" s="497"/>
      <c r="T21" s="18"/>
      <c r="U21" s="18"/>
      <c r="V21" s="18"/>
      <c r="W21" s="18"/>
      <c r="X21" s="18"/>
      <c r="Y21" s="18" t="str">
        <f t="shared" si="2"/>
        <v/>
      </c>
      <c r="Z21" s="491"/>
      <c r="AA21" s="19" t="s">
        <v>532</v>
      </c>
      <c r="AB21" s="505"/>
      <c r="AC21" s="505"/>
      <c r="AD21" s="505"/>
    </row>
    <row r="22" s="455" customFormat="1" spans="1:34">
      <c r="A22" s="15" t="str">
        <f t="shared" si="1"/>
        <v/>
      </c>
      <c r="B22" s="491"/>
      <c r="C22" s="492"/>
      <c r="D22" s="491"/>
      <c r="E22" s="491"/>
      <c r="F22" s="491"/>
      <c r="G22" s="491"/>
      <c r="H22" s="504"/>
      <c r="I22" s="504"/>
      <c r="J22" s="492"/>
      <c r="K22" s="492"/>
      <c r="L22" s="492"/>
      <c r="M22" s="492"/>
      <c r="N22" s="497"/>
      <c r="O22" s="497"/>
      <c r="P22" s="497"/>
      <c r="Q22" s="497"/>
      <c r="R22" s="497"/>
      <c r="S22" s="497"/>
      <c r="T22" s="18"/>
      <c r="U22" s="18"/>
      <c r="V22" s="18"/>
      <c r="W22" s="18"/>
      <c r="X22" s="18"/>
      <c r="Y22" s="18" t="str">
        <f t="shared" si="2"/>
        <v/>
      </c>
      <c r="Z22" s="491"/>
      <c r="AA22" s="19" t="s">
        <v>533</v>
      </c>
      <c r="AB22" s="505"/>
      <c r="AC22" s="505"/>
      <c r="AD22" s="505"/>
    </row>
    <row r="23" s="455" customFormat="1" spans="1:34">
      <c r="A23" s="15" t="str">
        <f t="shared" si="1"/>
        <v/>
      </c>
      <c r="B23" s="491"/>
      <c r="C23" s="492"/>
      <c r="D23" s="491"/>
      <c r="E23" s="491"/>
      <c r="F23" s="491"/>
      <c r="G23" s="491"/>
      <c r="H23" s="504"/>
      <c r="I23" s="504"/>
      <c r="J23" s="492"/>
      <c r="K23" s="492"/>
      <c r="L23" s="492"/>
      <c r="M23" s="492"/>
      <c r="N23" s="497"/>
      <c r="O23" s="497"/>
      <c r="P23" s="497"/>
      <c r="Q23" s="497"/>
      <c r="R23" s="497"/>
      <c r="S23" s="497"/>
      <c r="T23" s="18"/>
      <c r="U23" s="18"/>
      <c r="V23" s="18"/>
      <c r="W23" s="18"/>
      <c r="X23" s="18"/>
      <c r="Y23" s="18" t="str">
        <f t="shared" si="2"/>
        <v/>
      </c>
      <c r="Z23" s="491"/>
      <c r="AA23" s="19" t="s">
        <v>538</v>
      </c>
      <c r="AB23" s="505"/>
      <c r="AC23" s="505"/>
      <c r="AD23" s="505"/>
    </row>
    <row r="24" s="455" customFormat="1" spans="1:34">
      <c r="A24" s="15" t="str">
        <f t="shared" si="1"/>
        <v/>
      </c>
      <c r="B24" s="493"/>
      <c r="C24" s="495"/>
      <c r="D24" s="493"/>
      <c r="E24" s="493"/>
      <c r="F24" s="493"/>
      <c r="G24" s="493"/>
      <c r="H24" s="502"/>
      <c r="I24" s="502"/>
      <c r="J24" s="495"/>
      <c r="K24" s="495"/>
      <c r="L24" s="495"/>
      <c r="M24" s="495"/>
      <c r="N24" s="501"/>
      <c r="O24" s="501"/>
      <c r="P24" s="501"/>
      <c r="Q24" s="501"/>
      <c r="R24" s="501"/>
      <c r="S24" s="501"/>
      <c r="T24" s="18"/>
      <c r="U24" s="18"/>
      <c r="V24" s="18"/>
      <c r="W24" s="18"/>
      <c r="X24" s="18"/>
      <c r="Y24" s="18" t="str">
        <f t="shared" si="2"/>
        <v/>
      </c>
      <c r="Z24" s="493"/>
      <c r="AA24" s="19" t="s">
        <v>539</v>
      </c>
      <c r="AB24" s="503"/>
      <c r="AC24" s="503"/>
      <c r="AD24" s="503"/>
      <c r="AE24" s="477"/>
      <c r="AF24" s="477"/>
      <c r="AG24" s="477"/>
      <c r="AH24" s="477"/>
    </row>
    <row r="25" s="455" customFormat="1" spans="1:34">
      <c r="A25" s="45" t="s">
        <v>774</v>
      </c>
      <c r="B25" s="16"/>
      <c r="C25" s="495"/>
      <c r="D25" s="493"/>
      <c r="E25" s="493"/>
      <c r="F25" s="493"/>
      <c r="G25" s="493"/>
      <c r="H25" s="502"/>
      <c r="I25" s="502"/>
      <c r="J25" s="495"/>
      <c r="K25" s="495"/>
      <c r="L25" s="495"/>
      <c r="M25" s="495"/>
      <c r="N25" s="501"/>
      <c r="O25" s="501"/>
      <c r="P25" s="501"/>
      <c r="Q25" s="501"/>
      <c r="R25" s="501"/>
      <c r="S25" s="501"/>
      <c r="T25" s="18">
        <f>SUM(T8:T24)</f>
        <v>0</v>
      </c>
      <c r="U25" s="18">
        <f>SUM(U8:U24)</f>
        <v>0</v>
      </c>
      <c r="V25" s="18">
        <f>SUM(V8:V24)</f>
        <v>0</v>
      </c>
      <c r="W25" s="18">
        <f>SUM(W8:W24)</f>
        <v>0</v>
      </c>
      <c r="X25" s="18">
        <f>SUM(X8:X24)</f>
        <v>0</v>
      </c>
      <c r="Y25" s="18" t="str">
        <f t="shared" si="2"/>
        <v/>
      </c>
      <c r="Z25" s="493"/>
      <c r="AA25" s="531"/>
      <c r="AB25" s="503"/>
      <c r="AC25" s="503"/>
      <c r="AD25" s="503"/>
      <c r="AE25" s="477"/>
      <c r="AF25" s="477"/>
      <c r="AG25" s="477"/>
      <c r="AH25" s="477"/>
    </row>
    <row r="26" s="455" customFormat="1" spans="1:34">
      <c r="A26" s="45" t="s">
        <v>775</v>
      </c>
      <c r="B26" s="16"/>
      <c r="C26" s="495"/>
      <c r="D26" s="493"/>
      <c r="E26" s="493"/>
      <c r="F26" s="493"/>
      <c r="G26" s="493"/>
      <c r="H26" s="502"/>
      <c r="I26" s="502"/>
      <c r="J26" s="495"/>
      <c r="K26" s="495"/>
      <c r="L26" s="495"/>
      <c r="M26" s="495"/>
      <c r="N26" s="501"/>
      <c r="O26" s="501"/>
      <c r="P26" s="501"/>
      <c r="Q26" s="501"/>
      <c r="R26" s="501"/>
      <c r="S26" s="501"/>
      <c r="T26" s="18">
        <f>V25</f>
        <v>0</v>
      </c>
      <c r="U26" s="18">
        <f>V25</f>
        <v>0</v>
      </c>
      <c r="V26" s="18"/>
      <c r="W26" s="18"/>
      <c r="X26" s="18"/>
      <c r="Y26" s="18" t="str">
        <f t="shared" si="2"/>
        <v/>
      </c>
      <c r="Z26" s="493"/>
      <c r="AA26" s="531"/>
      <c r="AB26" s="503"/>
      <c r="AC26" s="503"/>
      <c r="AD26" s="503"/>
      <c r="AE26" s="477"/>
      <c r="AF26" s="477"/>
      <c r="AG26" s="477"/>
      <c r="AH26" s="477"/>
    </row>
    <row r="27" s="455" customFormat="1" ht="15" customHeight="1" spans="1:34">
      <c r="A27" s="66" t="s">
        <v>776</v>
      </c>
      <c r="B27" s="21"/>
      <c r="C27" s="532"/>
      <c r="D27" s="510"/>
      <c r="E27" s="510"/>
      <c r="F27" s="510"/>
      <c r="G27" s="510"/>
      <c r="H27" s="533"/>
      <c r="I27" s="533"/>
      <c r="J27" s="510"/>
      <c r="K27" s="510"/>
      <c r="L27" s="510"/>
      <c r="M27" s="510"/>
      <c r="N27" s="511"/>
      <c r="O27" s="511"/>
      <c r="P27" s="511"/>
      <c r="Q27" s="511"/>
      <c r="R27" s="511"/>
      <c r="S27" s="511"/>
      <c r="T27" s="18">
        <f>T25-T26</f>
        <v>0</v>
      </c>
      <c r="U27" s="18">
        <f>U25-U26</f>
        <v>0</v>
      </c>
      <c r="V27" s="18"/>
      <c r="W27" s="18">
        <f>W25</f>
        <v>0</v>
      </c>
      <c r="X27" s="18">
        <f>X25-X26</f>
        <v>0</v>
      </c>
      <c r="Y27" s="18" t="str">
        <f t="shared" si="2"/>
        <v/>
      </c>
      <c r="Z27" s="510"/>
      <c r="AA27" s="531"/>
      <c r="AB27" s="503"/>
      <c r="AC27" s="503"/>
      <c r="AD27" s="503"/>
      <c r="AE27" s="477"/>
      <c r="AF27" s="477"/>
      <c r="AG27" s="477"/>
      <c r="AH27" s="477"/>
    </row>
    <row r="28" spans="1:34">
      <c r="A28" s="3" t="str">
        <f>基本信息输入表!$K$6&amp;"填表人："&amp;基本信息输入表!$M$37</f>
        <v>产权持有人填表人：袁佳</v>
      </c>
      <c r="X28" s="3" t="str">
        <f>"评估人员："&amp;基本信息输入表!$Q$37</f>
        <v>评估人员：韩策</v>
      </c>
      <c r="AA28" s="24"/>
    </row>
    <row r="29" spans="1:34">
      <c r="A29" s="3" t="str">
        <f>"填表日期："&amp;YEAR(基本信息输入表!$O$37)&amp;"年"&amp;MONTH(基本信息输入表!$O$37)&amp;"月"&amp;DAY(基本信息输入表!$O$37)&amp;"日"</f>
        <v>填表日期：2025年12月15日</v>
      </c>
    </row>
    <row r="30" spans="1:34">
      <c r="U30" s="534"/>
      <c r="V30" s="534"/>
      <c r="W30" s="534"/>
    </row>
    <row r="31" spans="1:34">
      <c r="U31" s="535"/>
      <c r="V31" s="535"/>
      <c r="W31" s="535"/>
    </row>
    <row r="32" spans="1:34">
      <c r="U32" s="534"/>
      <c r="V32" s="534"/>
      <c r="W32" s="534"/>
    </row>
    <row r="38" spans="27:27">
      <c r="AA38" s="536"/>
    </row>
    <row r="39" spans="27:27">
      <c r="AA39" s="536"/>
    </row>
    <row r="40" spans="27:27">
      <c r="AA40" s="536"/>
    </row>
  </sheetData>
  <mergeCells count="24">
    <mergeCell ref="A2:Z2"/>
    <mergeCell ref="A3:Z3"/>
    <mergeCell ref="L4:M4"/>
    <mergeCell ref="Y4:Z4"/>
    <mergeCell ref="N6:S6"/>
    <mergeCell ref="A25:B25"/>
    <mergeCell ref="A26:B26"/>
    <mergeCell ref="A27:B27"/>
    <mergeCell ref="A6:A7"/>
    <mergeCell ref="B6:B7"/>
    <mergeCell ref="C6:C7"/>
    <mergeCell ref="D6:D7"/>
    <mergeCell ref="E6:E7"/>
    <mergeCell ref="F6:F7"/>
    <mergeCell ref="G6:G7"/>
    <mergeCell ref="H6:H7"/>
    <mergeCell ref="I6:I7"/>
    <mergeCell ref="T6:T7"/>
    <mergeCell ref="U6:U7"/>
    <mergeCell ref="V6:V7"/>
    <mergeCell ref="W6:W7"/>
    <mergeCell ref="X6:X7"/>
    <mergeCell ref="Y6:Y7"/>
    <mergeCell ref="Z6:Z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scale="48" fitToHeight="0" orientation="landscape"/>
  <headerFooter scaleWithDoc="0">
    <oddFooter>&amp;C&amp;"宋体,常规"&amp;10第&amp;"Arial Narrow,常规"&amp;P&amp;"宋体,常规"页，共&amp;"Arial Narrow,常规"&amp;N&amp;"宋体,常规"页</oddFooter>
  </headerFooter>
  <colBreaks count="2" manualBreakCount="2">
    <brk id="7" max="28" man="1"/>
    <brk id="20" max="1048575" man="1"/>
  </colBreaks>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开发成本">
    <pageSetUpPr fitToPage="1"/>
  </sheetPr>
  <dimension ref="A1:AI47"/>
  <sheetViews>
    <sheetView showGridLines="0" zoomScaleSheetLayoutView="70" topLeftCell="A4" workbookViewId="0">
      <selection activeCell="H6" sqref="H6:H7"/>
    </sheetView>
  </sheetViews>
  <sheetFormatPr defaultColWidth="9" defaultRowHeight="13.2"/>
  <cols>
    <col min="1" max="1" width="5.5" style="457" customWidth="1"/>
    <col min="2" max="2" width="16.6666666666667" style="458" customWidth="1"/>
    <col min="3" max="3" width="22.1666666666667" style="458" customWidth="1"/>
    <col min="4" max="4" width="11.1666666666667" style="458" customWidth="1"/>
    <col min="5" max="5" width="8" style="458" customWidth="1"/>
    <col min="6" max="6" width="8" style="457" customWidth="1"/>
    <col min="7" max="7" width="19" style="457" customWidth="1"/>
    <col min="8" max="8" width="4.66666666666667" style="457" customWidth="1"/>
    <col min="9" max="9" width="8" style="457" customWidth="1"/>
    <col min="10" max="10" width="11.1666666666667" style="457" customWidth="1"/>
    <col min="11" max="13" width="11.1666666666667" style="457" hidden="1" customWidth="1" outlineLevel="1"/>
    <col min="14" max="14" width="8" style="457" hidden="1" customWidth="1" outlineLevel="1"/>
    <col min="15" max="16" width="4.66666666666667" style="457" hidden="1" customWidth="1" outlineLevel="1"/>
    <col min="17" max="17" width="8" style="457" hidden="1" customWidth="1" outlineLevel="1"/>
    <col min="18" max="18" width="6.16666666666667" style="457" hidden="1" customWidth="1" outlineLevel="1"/>
    <col min="19" max="19" width="8.66666666666667" style="457" hidden="1" customWidth="1" outlineLevel="1"/>
    <col min="20" max="20" width="4.66666666666667" style="457" hidden="1" customWidth="1" outlineLevel="1"/>
    <col min="21" max="21" width="7" style="457" hidden="1" customWidth="1" outlineLevel="1"/>
    <col min="22" max="22" width="7.66666666666667" style="457" customWidth="1" collapsed="1"/>
    <col min="23" max="24" width="7.66666666666667" style="457" customWidth="1"/>
    <col min="25" max="25" width="9.5" style="457" customWidth="1"/>
    <col min="26" max="26" width="7.66666666666667" style="457" customWidth="1"/>
    <col min="27" max="27" width="16.6666666666667" style="457" customWidth="1"/>
    <col min="28" max="28" width="17.1666666666667" style="457" customWidth="1"/>
    <col min="29" max="29" width="15.1666666666667" style="457" customWidth="1"/>
    <col min="30" max="255" width="9" style="457"/>
    <col min="256" max="256" width="4.66666666666667" style="457" customWidth="1"/>
    <col min="257" max="257" width="13.5" style="457" customWidth="1"/>
    <col min="258" max="258" width="11" style="457" customWidth="1"/>
    <col min="259" max="259" width="8.66666666666667" style="457" customWidth="1"/>
    <col min="260" max="260" width="8.16666666666667" style="457" customWidth="1"/>
    <col min="261" max="261" width="7.16666666666667" style="457" customWidth="1"/>
    <col min="262" max="262" width="10" style="457" customWidth="1"/>
    <col min="263" max="263" width="5" style="457" customWidth="1"/>
    <col min="264" max="265" width="13.5" style="457" customWidth="1"/>
    <col min="266" max="266" width="13.1666666666667" style="457" customWidth="1"/>
    <col min="267" max="267" width="11.1666666666667" style="457" customWidth="1"/>
    <col min="268" max="268" width="11.6666666666667" style="457" customWidth="1"/>
    <col min="269" max="269" width="23.6666666666667" style="457" customWidth="1"/>
    <col min="270" max="270" width="10.6666666666667" style="457" customWidth="1"/>
    <col min="271" max="273" width="9.16666666666667" style="457" customWidth="1"/>
    <col min="274" max="275" width="9" style="457"/>
    <col min="276" max="276" width="20.6666666666667" style="457" customWidth="1"/>
    <col min="277" max="277" width="15.1666666666667" style="457" customWidth="1"/>
    <col min="278" max="280" width="16.1666666666667" style="457" customWidth="1"/>
    <col min="281" max="281" width="20.1666666666667" style="457" customWidth="1"/>
    <col min="282" max="282" width="11" style="457" customWidth="1"/>
    <col min="283" max="283" width="31.1666666666667" style="457" customWidth="1"/>
    <col min="284" max="284" width="17.1666666666667" style="457" customWidth="1"/>
    <col min="285" max="511" width="9" style="457"/>
    <col min="512" max="512" width="4.66666666666667" style="457" customWidth="1"/>
    <col min="513" max="513" width="13.5" style="457" customWidth="1"/>
    <col min="514" max="514" width="11" style="457" customWidth="1"/>
    <col min="515" max="515" width="8.66666666666667" style="457" customWidth="1"/>
    <col min="516" max="516" width="8.16666666666667" style="457" customWidth="1"/>
    <col min="517" max="517" width="7.16666666666667" style="457" customWidth="1"/>
    <col min="518" max="518" width="10" style="457" customWidth="1"/>
    <col min="519" max="519" width="5" style="457" customWidth="1"/>
    <col min="520" max="521" width="13.5" style="457" customWidth="1"/>
    <col min="522" max="522" width="13.1666666666667" style="457" customWidth="1"/>
    <col min="523" max="523" width="11.1666666666667" style="457" customWidth="1"/>
    <col min="524" max="524" width="11.6666666666667" style="457" customWidth="1"/>
    <col min="525" max="525" width="23.6666666666667" style="457" customWidth="1"/>
    <col min="526" max="526" width="10.6666666666667" style="457" customWidth="1"/>
    <col min="527" max="529" width="9.16666666666667" style="457" customWidth="1"/>
    <col min="530" max="531" width="9" style="457"/>
    <col min="532" max="532" width="20.6666666666667" style="457" customWidth="1"/>
    <col min="533" max="533" width="15.1666666666667" style="457" customWidth="1"/>
    <col min="534" max="536" width="16.1666666666667" style="457" customWidth="1"/>
    <col min="537" max="537" width="20.1666666666667" style="457" customWidth="1"/>
    <col min="538" max="538" width="11" style="457" customWidth="1"/>
    <col min="539" max="539" width="31.1666666666667" style="457" customWidth="1"/>
    <col min="540" max="540" width="17.1666666666667" style="457" customWidth="1"/>
    <col min="541" max="767" width="9" style="457"/>
    <col min="768" max="768" width="4.66666666666667" style="457" customWidth="1"/>
    <col min="769" max="769" width="13.5" style="457" customWidth="1"/>
    <col min="770" max="770" width="11" style="457" customWidth="1"/>
    <col min="771" max="771" width="8.66666666666667" style="457" customWidth="1"/>
    <col min="772" max="772" width="8.16666666666667" style="457" customWidth="1"/>
    <col min="773" max="773" width="7.16666666666667" style="457" customWidth="1"/>
    <col min="774" max="774" width="10" style="457" customWidth="1"/>
    <col min="775" max="775" width="5" style="457" customWidth="1"/>
    <col min="776" max="777" width="13.5" style="457" customWidth="1"/>
    <col min="778" max="778" width="13.1666666666667" style="457" customWidth="1"/>
    <col min="779" max="779" width="11.1666666666667" style="457" customWidth="1"/>
    <col min="780" max="780" width="11.6666666666667" style="457" customWidth="1"/>
    <col min="781" max="781" width="23.6666666666667" style="457" customWidth="1"/>
    <col min="782" max="782" width="10.6666666666667" style="457" customWidth="1"/>
    <col min="783" max="785" width="9.16666666666667" style="457" customWidth="1"/>
    <col min="786" max="787" width="9" style="457"/>
    <col min="788" max="788" width="20.6666666666667" style="457" customWidth="1"/>
    <col min="789" max="789" width="15.1666666666667" style="457" customWidth="1"/>
    <col min="790" max="792" width="16.1666666666667" style="457" customWidth="1"/>
    <col min="793" max="793" width="20.1666666666667" style="457" customWidth="1"/>
    <col min="794" max="794" width="11" style="457" customWidth="1"/>
    <col min="795" max="795" width="31.1666666666667" style="457" customWidth="1"/>
    <col min="796" max="796" width="17.1666666666667" style="457" customWidth="1"/>
    <col min="797" max="1023" width="9" style="457"/>
    <col min="1024" max="1024" width="4.66666666666667" style="457" customWidth="1"/>
    <col min="1025" max="1025" width="13.5" style="457" customWidth="1"/>
    <col min="1026" max="1026" width="11" style="457" customWidth="1"/>
    <col min="1027" max="1027" width="8.66666666666667" style="457" customWidth="1"/>
    <col min="1028" max="1028" width="8.16666666666667" style="457" customWidth="1"/>
    <col min="1029" max="1029" width="7.16666666666667" style="457" customWidth="1"/>
    <col min="1030" max="1030" width="10" style="457" customWidth="1"/>
    <col min="1031" max="1031" width="5" style="457" customWidth="1"/>
    <col min="1032" max="1033" width="13.5" style="457" customWidth="1"/>
    <col min="1034" max="1034" width="13.1666666666667" style="457" customWidth="1"/>
    <col min="1035" max="1035" width="11.1666666666667" style="457" customWidth="1"/>
    <col min="1036" max="1036" width="11.6666666666667" style="457" customWidth="1"/>
    <col min="1037" max="1037" width="23.6666666666667" style="457" customWidth="1"/>
    <col min="1038" max="1038" width="10.6666666666667" style="457" customWidth="1"/>
    <col min="1039" max="1041" width="9.16666666666667" style="457" customWidth="1"/>
    <col min="1042" max="1043" width="9" style="457"/>
    <col min="1044" max="1044" width="20.6666666666667" style="457" customWidth="1"/>
    <col min="1045" max="1045" width="15.1666666666667" style="457" customWidth="1"/>
    <col min="1046" max="1048" width="16.1666666666667" style="457" customWidth="1"/>
    <col min="1049" max="1049" width="20.1666666666667" style="457" customWidth="1"/>
    <col min="1050" max="1050" width="11" style="457" customWidth="1"/>
    <col min="1051" max="1051" width="31.1666666666667" style="457" customWidth="1"/>
    <col min="1052" max="1052" width="17.1666666666667" style="457" customWidth="1"/>
    <col min="1053" max="1279" width="9" style="457"/>
    <col min="1280" max="1280" width="4.66666666666667" style="457" customWidth="1"/>
    <col min="1281" max="1281" width="13.5" style="457" customWidth="1"/>
    <col min="1282" max="1282" width="11" style="457" customWidth="1"/>
    <col min="1283" max="1283" width="8.66666666666667" style="457" customWidth="1"/>
    <col min="1284" max="1284" width="8.16666666666667" style="457" customWidth="1"/>
    <col min="1285" max="1285" width="7.16666666666667" style="457" customWidth="1"/>
    <col min="1286" max="1286" width="10" style="457" customWidth="1"/>
    <col min="1287" max="1287" width="5" style="457" customWidth="1"/>
    <col min="1288" max="1289" width="13.5" style="457" customWidth="1"/>
    <col min="1290" max="1290" width="13.1666666666667" style="457" customWidth="1"/>
    <col min="1291" max="1291" width="11.1666666666667" style="457" customWidth="1"/>
    <col min="1292" max="1292" width="11.6666666666667" style="457" customWidth="1"/>
    <col min="1293" max="1293" width="23.6666666666667" style="457" customWidth="1"/>
    <col min="1294" max="1294" width="10.6666666666667" style="457" customWidth="1"/>
    <col min="1295" max="1297" width="9.16666666666667" style="457" customWidth="1"/>
    <col min="1298" max="1299" width="9" style="457"/>
    <col min="1300" max="1300" width="20.6666666666667" style="457" customWidth="1"/>
    <col min="1301" max="1301" width="15.1666666666667" style="457" customWidth="1"/>
    <col min="1302" max="1304" width="16.1666666666667" style="457" customWidth="1"/>
    <col min="1305" max="1305" width="20.1666666666667" style="457" customWidth="1"/>
    <col min="1306" max="1306" width="11" style="457" customWidth="1"/>
    <col min="1307" max="1307" width="31.1666666666667" style="457" customWidth="1"/>
    <col min="1308" max="1308" width="17.1666666666667" style="457" customWidth="1"/>
    <col min="1309" max="1535" width="9" style="457"/>
    <col min="1536" max="1536" width="4.66666666666667" style="457" customWidth="1"/>
    <col min="1537" max="1537" width="13.5" style="457" customWidth="1"/>
    <col min="1538" max="1538" width="11" style="457" customWidth="1"/>
    <col min="1539" max="1539" width="8.66666666666667" style="457" customWidth="1"/>
    <col min="1540" max="1540" width="8.16666666666667" style="457" customWidth="1"/>
    <col min="1541" max="1541" width="7.16666666666667" style="457" customWidth="1"/>
    <col min="1542" max="1542" width="10" style="457" customWidth="1"/>
    <col min="1543" max="1543" width="5" style="457" customWidth="1"/>
    <col min="1544" max="1545" width="13.5" style="457" customWidth="1"/>
    <col min="1546" max="1546" width="13.1666666666667" style="457" customWidth="1"/>
    <col min="1547" max="1547" width="11.1666666666667" style="457" customWidth="1"/>
    <col min="1548" max="1548" width="11.6666666666667" style="457" customWidth="1"/>
    <col min="1549" max="1549" width="23.6666666666667" style="457" customWidth="1"/>
    <col min="1550" max="1550" width="10.6666666666667" style="457" customWidth="1"/>
    <col min="1551" max="1553" width="9.16666666666667" style="457" customWidth="1"/>
    <col min="1554" max="1555" width="9" style="457"/>
    <col min="1556" max="1556" width="20.6666666666667" style="457" customWidth="1"/>
    <col min="1557" max="1557" width="15.1666666666667" style="457" customWidth="1"/>
    <col min="1558" max="1560" width="16.1666666666667" style="457" customWidth="1"/>
    <col min="1561" max="1561" width="20.1666666666667" style="457" customWidth="1"/>
    <col min="1562" max="1562" width="11" style="457" customWidth="1"/>
    <col min="1563" max="1563" width="31.1666666666667" style="457" customWidth="1"/>
    <col min="1564" max="1564" width="17.1666666666667" style="457" customWidth="1"/>
    <col min="1565" max="1791" width="9" style="457"/>
    <col min="1792" max="1792" width="4.66666666666667" style="457" customWidth="1"/>
    <col min="1793" max="1793" width="13.5" style="457" customWidth="1"/>
    <col min="1794" max="1794" width="11" style="457" customWidth="1"/>
    <col min="1795" max="1795" width="8.66666666666667" style="457" customWidth="1"/>
    <col min="1796" max="1796" width="8.16666666666667" style="457" customWidth="1"/>
    <col min="1797" max="1797" width="7.16666666666667" style="457" customWidth="1"/>
    <col min="1798" max="1798" width="10" style="457" customWidth="1"/>
    <col min="1799" max="1799" width="5" style="457" customWidth="1"/>
    <col min="1800" max="1801" width="13.5" style="457" customWidth="1"/>
    <col min="1802" max="1802" width="13.1666666666667" style="457" customWidth="1"/>
    <col min="1803" max="1803" width="11.1666666666667" style="457" customWidth="1"/>
    <col min="1804" max="1804" width="11.6666666666667" style="457" customWidth="1"/>
    <col min="1805" max="1805" width="23.6666666666667" style="457" customWidth="1"/>
    <col min="1806" max="1806" width="10.6666666666667" style="457" customWidth="1"/>
    <col min="1807" max="1809" width="9.16666666666667" style="457" customWidth="1"/>
    <col min="1810" max="1811" width="9" style="457"/>
    <col min="1812" max="1812" width="20.6666666666667" style="457" customWidth="1"/>
    <col min="1813" max="1813" width="15.1666666666667" style="457" customWidth="1"/>
    <col min="1814" max="1816" width="16.1666666666667" style="457" customWidth="1"/>
    <col min="1817" max="1817" width="20.1666666666667" style="457" customWidth="1"/>
    <col min="1818" max="1818" width="11" style="457" customWidth="1"/>
    <col min="1819" max="1819" width="31.1666666666667" style="457" customWidth="1"/>
    <col min="1820" max="1820" width="17.1666666666667" style="457" customWidth="1"/>
    <col min="1821" max="2047" width="9" style="457"/>
    <col min="2048" max="2048" width="4.66666666666667" style="457" customWidth="1"/>
    <col min="2049" max="2049" width="13.5" style="457" customWidth="1"/>
    <col min="2050" max="2050" width="11" style="457" customWidth="1"/>
    <col min="2051" max="2051" width="8.66666666666667" style="457" customWidth="1"/>
    <col min="2052" max="2052" width="8.16666666666667" style="457" customWidth="1"/>
    <col min="2053" max="2053" width="7.16666666666667" style="457" customWidth="1"/>
    <col min="2054" max="2054" width="10" style="457" customWidth="1"/>
    <col min="2055" max="2055" width="5" style="457" customWidth="1"/>
    <col min="2056" max="2057" width="13.5" style="457" customWidth="1"/>
    <col min="2058" max="2058" width="13.1666666666667" style="457" customWidth="1"/>
    <col min="2059" max="2059" width="11.1666666666667" style="457" customWidth="1"/>
    <col min="2060" max="2060" width="11.6666666666667" style="457" customWidth="1"/>
    <col min="2061" max="2061" width="23.6666666666667" style="457" customWidth="1"/>
    <col min="2062" max="2062" width="10.6666666666667" style="457" customWidth="1"/>
    <col min="2063" max="2065" width="9.16666666666667" style="457" customWidth="1"/>
    <col min="2066" max="2067" width="9" style="457"/>
    <col min="2068" max="2068" width="20.6666666666667" style="457" customWidth="1"/>
    <col min="2069" max="2069" width="15.1666666666667" style="457" customWidth="1"/>
    <col min="2070" max="2072" width="16.1666666666667" style="457" customWidth="1"/>
    <col min="2073" max="2073" width="20.1666666666667" style="457" customWidth="1"/>
    <col min="2074" max="2074" width="11" style="457" customWidth="1"/>
    <col min="2075" max="2075" width="31.1666666666667" style="457" customWidth="1"/>
    <col min="2076" max="2076" width="17.1666666666667" style="457" customWidth="1"/>
    <col min="2077" max="2303" width="9" style="457"/>
    <col min="2304" max="2304" width="4.66666666666667" style="457" customWidth="1"/>
    <col min="2305" max="2305" width="13.5" style="457" customWidth="1"/>
    <col min="2306" max="2306" width="11" style="457" customWidth="1"/>
    <col min="2307" max="2307" width="8.66666666666667" style="457" customWidth="1"/>
    <col min="2308" max="2308" width="8.16666666666667" style="457" customWidth="1"/>
    <col min="2309" max="2309" width="7.16666666666667" style="457" customWidth="1"/>
    <col min="2310" max="2310" width="10" style="457" customWidth="1"/>
    <col min="2311" max="2311" width="5" style="457" customWidth="1"/>
    <col min="2312" max="2313" width="13.5" style="457" customWidth="1"/>
    <col min="2314" max="2314" width="13.1666666666667" style="457" customWidth="1"/>
    <col min="2315" max="2315" width="11.1666666666667" style="457" customWidth="1"/>
    <col min="2316" max="2316" width="11.6666666666667" style="457" customWidth="1"/>
    <col min="2317" max="2317" width="23.6666666666667" style="457" customWidth="1"/>
    <col min="2318" max="2318" width="10.6666666666667" style="457" customWidth="1"/>
    <col min="2319" max="2321" width="9.16666666666667" style="457" customWidth="1"/>
    <col min="2322" max="2323" width="9" style="457"/>
    <col min="2324" max="2324" width="20.6666666666667" style="457" customWidth="1"/>
    <col min="2325" max="2325" width="15.1666666666667" style="457" customWidth="1"/>
    <col min="2326" max="2328" width="16.1666666666667" style="457" customWidth="1"/>
    <col min="2329" max="2329" width="20.1666666666667" style="457" customWidth="1"/>
    <col min="2330" max="2330" width="11" style="457" customWidth="1"/>
    <col min="2331" max="2331" width="31.1666666666667" style="457" customWidth="1"/>
    <col min="2332" max="2332" width="17.1666666666667" style="457" customWidth="1"/>
    <col min="2333" max="2559" width="9" style="457"/>
    <col min="2560" max="2560" width="4.66666666666667" style="457" customWidth="1"/>
    <col min="2561" max="2561" width="13.5" style="457" customWidth="1"/>
    <col min="2562" max="2562" width="11" style="457" customWidth="1"/>
    <col min="2563" max="2563" width="8.66666666666667" style="457" customWidth="1"/>
    <col min="2564" max="2564" width="8.16666666666667" style="457" customWidth="1"/>
    <col min="2565" max="2565" width="7.16666666666667" style="457" customWidth="1"/>
    <col min="2566" max="2566" width="10" style="457" customWidth="1"/>
    <col min="2567" max="2567" width="5" style="457" customWidth="1"/>
    <col min="2568" max="2569" width="13.5" style="457" customWidth="1"/>
    <col min="2570" max="2570" width="13.1666666666667" style="457" customWidth="1"/>
    <col min="2571" max="2571" width="11.1666666666667" style="457" customWidth="1"/>
    <col min="2572" max="2572" width="11.6666666666667" style="457" customWidth="1"/>
    <col min="2573" max="2573" width="23.6666666666667" style="457" customWidth="1"/>
    <col min="2574" max="2574" width="10.6666666666667" style="457" customWidth="1"/>
    <col min="2575" max="2577" width="9.16666666666667" style="457" customWidth="1"/>
    <col min="2578" max="2579" width="9" style="457"/>
    <col min="2580" max="2580" width="20.6666666666667" style="457" customWidth="1"/>
    <col min="2581" max="2581" width="15.1666666666667" style="457" customWidth="1"/>
    <col min="2582" max="2584" width="16.1666666666667" style="457" customWidth="1"/>
    <col min="2585" max="2585" width="20.1666666666667" style="457" customWidth="1"/>
    <col min="2586" max="2586" width="11" style="457" customWidth="1"/>
    <col min="2587" max="2587" width="31.1666666666667" style="457" customWidth="1"/>
    <col min="2588" max="2588" width="17.1666666666667" style="457" customWidth="1"/>
    <col min="2589" max="2815" width="9" style="457"/>
    <col min="2816" max="2816" width="4.66666666666667" style="457" customWidth="1"/>
    <col min="2817" max="2817" width="13.5" style="457" customWidth="1"/>
    <col min="2818" max="2818" width="11" style="457" customWidth="1"/>
    <col min="2819" max="2819" width="8.66666666666667" style="457" customWidth="1"/>
    <col min="2820" max="2820" width="8.16666666666667" style="457" customWidth="1"/>
    <col min="2821" max="2821" width="7.16666666666667" style="457" customWidth="1"/>
    <col min="2822" max="2822" width="10" style="457" customWidth="1"/>
    <col min="2823" max="2823" width="5" style="457" customWidth="1"/>
    <col min="2824" max="2825" width="13.5" style="457" customWidth="1"/>
    <col min="2826" max="2826" width="13.1666666666667" style="457" customWidth="1"/>
    <col min="2827" max="2827" width="11.1666666666667" style="457" customWidth="1"/>
    <col min="2828" max="2828" width="11.6666666666667" style="457" customWidth="1"/>
    <col min="2829" max="2829" width="23.6666666666667" style="457" customWidth="1"/>
    <col min="2830" max="2830" width="10.6666666666667" style="457" customWidth="1"/>
    <col min="2831" max="2833" width="9.16666666666667" style="457" customWidth="1"/>
    <col min="2834" max="2835" width="9" style="457"/>
    <col min="2836" max="2836" width="20.6666666666667" style="457" customWidth="1"/>
    <col min="2837" max="2837" width="15.1666666666667" style="457" customWidth="1"/>
    <col min="2838" max="2840" width="16.1666666666667" style="457" customWidth="1"/>
    <col min="2841" max="2841" width="20.1666666666667" style="457" customWidth="1"/>
    <col min="2842" max="2842" width="11" style="457" customWidth="1"/>
    <col min="2843" max="2843" width="31.1666666666667" style="457" customWidth="1"/>
    <col min="2844" max="2844" width="17.1666666666667" style="457" customWidth="1"/>
    <col min="2845" max="3071" width="9" style="457"/>
    <col min="3072" max="3072" width="4.66666666666667" style="457" customWidth="1"/>
    <col min="3073" max="3073" width="13.5" style="457" customWidth="1"/>
    <col min="3074" max="3074" width="11" style="457" customWidth="1"/>
    <col min="3075" max="3075" width="8.66666666666667" style="457" customWidth="1"/>
    <col min="3076" max="3076" width="8.16666666666667" style="457" customWidth="1"/>
    <col min="3077" max="3077" width="7.16666666666667" style="457" customWidth="1"/>
    <col min="3078" max="3078" width="10" style="457" customWidth="1"/>
    <col min="3079" max="3079" width="5" style="457" customWidth="1"/>
    <col min="3080" max="3081" width="13.5" style="457" customWidth="1"/>
    <col min="3082" max="3082" width="13.1666666666667" style="457" customWidth="1"/>
    <col min="3083" max="3083" width="11.1666666666667" style="457" customWidth="1"/>
    <col min="3084" max="3084" width="11.6666666666667" style="457" customWidth="1"/>
    <col min="3085" max="3085" width="23.6666666666667" style="457" customWidth="1"/>
    <col min="3086" max="3086" width="10.6666666666667" style="457" customWidth="1"/>
    <col min="3087" max="3089" width="9.16666666666667" style="457" customWidth="1"/>
    <col min="3090" max="3091" width="9" style="457"/>
    <col min="3092" max="3092" width="20.6666666666667" style="457" customWidth="1"/>
    <col min="3093" max="3093" width="15.1666666666667" style="457" customWidth="1"/>
    <col min="3094" max="3096" width="16.1666666666667" style="457" customWidth="1"/>
    <col min="3097" max="3097" width="20.1666666666667" style="457" customWidth="1"/>
    <col min="3098" max="3098" width="11" style="457" customWidth="1"/>
    <col min="3099" max="3099" width="31.1666666666667" style="457" customWidth="1"/>
    <col min="3100" max="3100" width="17.1666666666667" style="457" customWidth="1"/>
    <col min="3101" max="3327" width="9" style="457"/>
    <col min="3328" max="3328" width="4.66666666666667" style="457" customWidth="1"/>
    <col min="3329" max="3329" width="13.5" style="457" customWidth="1"/>
    <col min="3330" max="3330" width="11" style="457" customWidth="1"/>
    <col min="3331" max="3331" width="8.66666666666667" style="457" customWidth="1"/>
    <col min="3332" max="3332" width="8.16666666666667" style="457" customWidth="1"/>
    <col min="3333" max="3333" width="7.16666666666667" style="457" customWidth="1"/>
    <col min="3334" max="3334" width="10" style="457" customWidth="1"/>
    <col min="3335" max="3335" width="5" style="457" customWidth="1"/>
    <col min="3336" max="3337" width="13.5" style="457" customWidth="1"/>
    <col min="3338" max="3338" width="13.1666666666667" style="457" customWidth="1"/>
    <col min="3339" max="3339" width="11.1666666666667" style="457" customWidth="1"/>
    <col min="3340" max="3340" width="11.6666666666667" style="457" customWidth="1"/>
    <col min="3341" max="3341" width="23.6666666666667" style="457" customWidth="1"/>
    <col min="3342" max="3342" width="10.6666666666667" style="457" customWidth="1"/>
    <col min="3343" max="3345" width="9.16666666666667" style="457" customWidth="1"/>
    <col min="3346" max="3347" width="9" style="457"/>
    <col min="3348" max="3348" width="20.6666666666667" style="457" customWidth="1"/>
    <col min="3349" max="3349" width="15.1666666666667" style="457" customWidth="1"/>
    <col min="3350" max="3352" width="16.1666666666667" style="457" customWidth="1"/>
    <col min="3353" max="3353" width="20.1666666666667" style="457" customWidth="1"/>
    <col min="3354" max="3354" width="11" style="457" customWidth="1"/>
    <col min="3355" max="3355" width="31.1666666666667" style="457" customWidth="1"/>
    <col min="3356" max="3356" width="17.1666666666667" style="457" customWidth="1"/>
    <col min="3357" max="3583" width="9" style="457"/>
    <col min="3584" max="3584" width="4.66666666666667" style="457" customWidth="1"/>
    <col min="3585" max="3585" width="13.5" style="457" customWidth="1"/>
    <col min="3586" max="3586" width="11" style="457" customWidth="1"/>
    <col min="3587" max="3587" width="8.66666666666667" style="457" customWidth="1"/>
    <col min="3588" max="3588" width="8.16666666666667" style="457" customWidth="1"/>
    <col min="3589" max="3589" width="7.16666666666667" style="457" customWidth="1"/>
    <col min="3590" max="3590" width="10" style="457" customWidth="1"/>
    <col min="3591" max="3591" width="5" style="457" customWidth="1"/>
    <col min="3592" max="3593" width="13.5" style="457" customWidth="1"/>
    <col min="3594" max="3594" width="13.1666666666667" style="457" customWidth="1"/>
    <col min="3595" max="3595" width="11.1666666666667" style="457" customWidth="1"/>
    <col min="3596" max="3596" width="11.6666666666667" style="457" customWidth="1"/>
    <col min="3597" max="3597" width="23.6666666666667" style="457" customWidth="1"/>
    <col min="3598" max="3598" width="10.6666666666667" style="457" customWidth="1"/>
    <col min="3599" max="3601" width="9.16666666666667" style="457" customWidth="1"/>
    <col min="3602" max="3603" width="9" style="457"/>
    <col min="3604" max="3604" width="20.6666666666667" style="457" customWidth="1"/>
    <col min="3605" max="3605" width="15.1666666666667" style="457" customWidth="1"/>
    <col min="3606" max="3608" width="16.1666666666667" style="457" customWidth="1"/>
    <col min="3609" max="3609" width="20.1666666666667" style="457" customWidth="1"/>
    <col min="3610" max="3610" width="11" style="457" customWidth="1"/>
    <col min="3611" max="3611" width="31.1666666666667" style="457" customWidth="1"/>
    <col min="3612" max="3612" width="17.1666666666667" style="457" customWidth="1"/>
    <col min="3613" max="3839" width="9" style="457"/>
    <col min="3840" max="3840" width="4.66666666666667" style="457" customWidth="1"/>
    <col min="3841" max="3841" width="13.5" style="457" customWidth="1"/>
    <col min="3842" max="3842" width="11" style="457" customWidth="1"/>
    <col min="3843" max="3843" width="8.66666666666667" style="457" customWidth="1"/>
    <col min="3844" max="3844" width="8.16666666666667" style="457" customWidth="1"/>
    <col min="3845" max="3845" width="7.16666666666667" style="457" customWidth="1"/>
    <col min="3846" max="3846" width="10" style="457" customWidth="1"/>
    <col min="3847" max="3847" width="5" style="457" customWidth="1"/>
    <col min="3848" max="3849" width="13.5" style="457" customWidth="1"/>
    <col min="3850" max="3850" width="13.1666666666667" style="457" customWidth="1"/>
    <col min="3851" max="3851" width="11.1666666666667" style="457" customWidth="1"/>
    <col min="3852" max="3852" width="11.6666666666667" style="457" customWidth="1"/>
    <col min="3853" max="3853" width="23.6666666666667" style="457" customWidth="1"/>
    <col min="3854" max="3854" width="10.6666666666667" style="457" customWidth="1"/>
    <col min="3855" max="3857" width="9.16666666666667" style="457" customWidth="1"/>
    <col min="3858" max="3859" width="9" style="457"/>
    <col min="3860" max="3860" width="20.6666666666667" style="457" customWidth="1"/>
    <col min="3861" max="3861" width="15.1666666666667" style="457" customWidth="1"/>
    <col min="3862" max="3864" width="16.1666666666667" style="457" customWidth="1"/>
    <col min="3865" max="3865" width="20.1666666666667" style="457" customWidth="1"/>
    <col min="3866" max="3866" width="11" style="457" customWidth="1"/>
    <col min="3867" max="3867" width="31.1666666666667" style="457" customWidth="1"/>
    <col min="3868" max="3868" width="17.1666666666667" style="457" customWidth="1"/>
    <col min="3869" max="4095" width="9" style="457"/>
    <col min="4096" max="4096" width="4.66666666666667" style="457" customWidth="1"/>
    <col min="4097" max="4097" width="13.5" style="457" customWidth="1"/>
    <col min="4098" max="4098" width="11" style="457" customWidth="1"/>
    <col min="4099" max="4099" width="8.66666666666667" style="457" customWidth="1"/>
    <col min="4100" max="4100" width="8.16666666666667" style="457" customWidth="1"/>
    <col min="4101" max="4101" width="7.16666666666667" style="457" customWidth="1"/>
    <col min="4102" max="4102" width="10" style="457" customWidth="1"/>
    <col min="4103" max="4103" width="5" style="457" customWidth="1"/>
    <col min="4104" max="4105" width="13.5" style="457" customWidth="1"/>
    <col min="4106" max="4106" width="13.1666666666667" style="457" customWidth="1"/>
    <col min="4107" max="4107" width="11.1666666666667" style="457" customWidth="1"/>
    <col min="4108" max="4108" width="11.6666666666667" style="457" customWidth="1"/>
    <col min="4109" max="4109" width="23.6666666666667" style="457" customWidth="1"/>
    <col min="4110" max="4110" width="10.6666666666667" style="457" customWidth="1"/>
    <col min="4111" max="4113" width="9.16666666666667" style="457" customWidth="1"/>
    <col min="4114" max="4115" width="9" style="457"/>
    <col min="4116" max="4116" width="20.6666666666667" style="457" customWidth="1"/>
    <col min="4117" max="4117" width="15.1666666666667" style="457" customWidth="1"/>
    <col min="4118" max="4120" width="16.1666666666667" style="457" customWidth="1"/>
    <col min="4121" max="4121" width="20.1666666666667" style="457" customWidth="1"/>
    <col min="4122" max="4122" width="11" style="457" customWidth="1"/>
    <col min="4123" max="4123" width="31.1666666666667" style="457" customWidth="1"/>
    <col min="4124" max="4124" width="17.1666666666667" style="457" customWidth="1"/>
    <col min="4125" max="4351" width="9" style="457"/>
    <col min="4352" max="4352" width="4.66666666666667" style="457" customWidth="1"/>
    <col min="4353" max="4353" width="13.5" style="457" customWidth="1"/>
    <col min="4354" max="4354" width="11" style="457" customWidth="1"/>
    <col min="4355" max="4355" width="8.66666666666667" style="457" customWidth="1"/>
    <col min="4356" max="4356" width="8.16666666666667" style="457" customWidth="1"/>
    <col min="4357" max="4357" width="7.16666666666667" style="457" customWidth="1"/>
    <col min="4358" max="4358" width="10" style="457" customWidth="1"/>
    <col min="4359" max="4359" width="5" style="457" customWidth="1"/>
    <col min="4360" max="4361" width="13.5" style="457" customWidth="1"/>
    <col min="4362" max="4362" width="13.1666666666667" style="457" customWidth="1"/>
    <col min="4363" max="4363" width="11.1666666666667" style="457" customWidth="1"/>
    <col min="4364" max="4364" width="11.6666666666667" style="457" customWidth="1"/>
    <col min="4365" max="4365" width="23.6666666666667" style="457" customWidth="1"/>
    <col min="4366" max="4366" width="10.6666666666667" style="457" customWidth="1"/>
    <col min="4367" max="4369" width="9.16666666666667" style="457" customWidth="1"/>
    <col min="4370" max="4371" width="9" style="457"/>
    <col min="4372" max="4372" width="20.6666666666667" style="457" customWidth="1"/>
    <col min="4373" max="4373" width="15.1666666666667" style="457" customWidth="1"/>
    <col min="4374" max="4376" width="16.1666666666667" style="457" customWidth="1"/>
    <col min="4377" max="4377" width="20.1666666666667" style="457" customWidth="1"/>
    <col min="4378" max="4378" width="11" style="457" customWidth="1"/>
    <col min="4379" max="4379" width="31.1666666666667" style="457" customWidth="1"/>
    <col min="4380" max="4380" width="17.1666666666667" style="457" customWidth="1"/>
    <col min="4381" max="4607" width="9" style="457"/>
    <col min="4608" max="4608" width="4.66666666666667" style="457" customWidth="1"/>
    <col min="4609" max="4609" width="13.5" style="457" customWidth="1"/>
    <col min="4610" max="4610" width="11" style="457" customWidth="1"/>
    <col min="4611" max="4611" width="8.66666666666667" style="457" customWidth="1"/>
    <col min="4612" max="4612" width="8.16666666666667" style="457" customWidth="1"/>
    <col min="4613" max="4613" width="7.16666666666667" style="457" customWidth="1"/>
    <col min="4614" max="4614" width="10" style="457" customWidth="1"/>
    <col min="4615" max="4615" width="5" style="457" customWidth="1"/>
    <col min="4616" max="4617" width="13.5" style="457" customWidth="1"/>
    <col min="4618" max="4618" width="13.1666666666667" style="457" customWidth="1"/>
    <col min="4619" max="4619" width="11.1666666666667" style="457" customWidth="1"/>
    <col min="4620" max="4620" width="11.6666666666667" style="457" customWidth="1"/>
    <col min="4621" max="4621" width="23.6666666666667" style="457" customWidth="1"/>
    <col min="4622" max="4622" width="10.6666666666667" style="457" customWidth="1"/>
    <col min="4623" max="4625" width="9.16666666666667" style="457" customWidth="1"/>
    <col min="4626" max="4627" width="9" style="457"/>
    <col min="4628" max="4628" width="20.6666666666667" style="457" customWidth="1"/>
    <col min="4629" max="4629" width="15.1666666666667" style="457" customWidth="1"/>
    <col min="4630" max="4632" width="16.1666666666667" style="457" customWidth="1"/>
    <col min="4633" max="4633" width="20.1666666666667" style="457" customWidth="1"/>
    <col min="4634" max="4634" width="11" style="457" customWidth="1"/>
    <col min="4635" max="4635" width="31.1666666666667" style="457" customWidth="1"/>
    <col min="4636" max="4636" width="17.1666666666667" style="457" customWidth="1"/>
    <col min="4637" max="4863" width="9" style="457"/>
    <col min="4864" max="4864" width="4.66666666666667" style="457" customWidth="1"/>
    <col min="4865" max="4865" width="13.5" style="457" customWidth="1"/>
    <col min="4866" max="4866" width="11" style="457" customWidth="1"/>
    <col min="4867" max="4867" width="8.66666666666667" style="457" customWidth="1"/>
    <col min="4868" max="4868" width="8.16666666666667" style="457" customWidth="1"/>
    <col min="4869" max="4869" width="7.16666666666667" style="457" customWidth="1"/>
    <col min="4870" max="4870" width="10" style="457" customWidth="1"/>
    <col min="4871" max="4871" width="5" style="457" customWidth="1"/>
    <col min="4872" max="4873" width="13.5" style="457" customWidth="1"/>
    <col min="4874" max="4874" width="13.1666666666667" style="457" customWidth="1"/>
    <col min="4875" max="4875" width="11.1666666666667" style="457" customWidth="1"/>
    <col min="4876" max="4876" width="11.6666666666667" style="457" customWidth="1"/>
    <col min="4877" max="4877" width="23.6666666666667" style="457" customWidth="1"/>
    <col min="4878" max="4878" width="10.6666666666667" style="457" customWidth="1"/>
    <col min="4879" max="4881" width="9.16666666666667" style="457" customWidth="1"/>
    <col min="4882" max="4883" width="9" style="457"/>
    <col min="4884" max="4884" width="20.6666666666667" style="457" customWidth="1"/>
    <col min="4885" max="4885" width="15.1666666666667" style="457" customWidth="1"/>
    <col min="4886" max="4888" width="16.1666666666667" style="457" customWidth="1"/>
    <col min="4889" max="4889" width="20.1666666666667" style="457" customWidth="1"/>
    <col min="4890" max="4890" width="11" style="457" customWidth="1"/>
    <col min="4891" max="4891" width="31.1666666666667" style="457" customWidth="1"/>
    <col min="4892" max="4892" width="17.1666666666667" style="457" customWidth="1"/>
    <col min="4893" max="5119" width="9" style="457"/>
    <col min="5120" max="5120" width="4.66666666666667" style="457" customWidth="1"/>
    <col min="5121" max="5121" width="13.5" style="457" customWidth="1"/>
    <col min="5122" max="5122" width="11" style="457" customWidth="1"/>
    <col min="5123" max="5123" width="8.66666666666667" style="457" customWidth="1"/>
    <col min="5124" max="5124" width="8.16666666666667" style="457" customWidth="1"/>
    <col min="5125" max="5125" width="7.16666666666667" style="457" customWidth="1"/>
    <col min="5126" max="5126" width="10" style="457" customWidth="1"/>
    <col min="5127" max="5127" width="5" style="457" customWidth="1"/>
    <col min="5128" max="5129" width="13.5" style="457" customWidth="1"/>
    <col min="5130" max="5130" width="13.1666666666667" style="457" customWidth="1"/>
    <col min="5131" max="5131" width="11.1666666666667" style="457" customWidth="1"/>
    <col min="5132" max="5132" width="11.6666666666667" style="457" customWidth="1"/>
    <col min="5133" max="5133" width="23.6666666666667" style="457" customWidth="1"/>
    <col min="5134" max="5134" width="10.6666666666667" style="457" customWidth="1"/>
    <col min="5135" max="5137" width="9.16666666666667" style="457" customWidth="1"/>
    <col min="5138" max="5139" width="9" style="457"/>
    <col min="5140" max="5140" width="20.6666666666667" style="457" customWidth="1"/>
    <col min="5141" max="5141" width="15.1666666666667" style="457" customWidth="1"/>
    <col min="5142" max="5144" width="16.1666666666667" style="457" customWidth="1"/>
    <col min="5145" max="5145" width="20.1666666666667" style="457" customWidth="1"/>
    <col min="5146" max="5146" width="11" style="457" customWidth="1"/>
    <col min="5147" max="5147" width="31.1666666666667" style="457" customWidth="1"/>
    <col min="5148" max="5148" width="17.1666666666667" style="457" customWidth="1"/>
    <col min="5149" max="5375" width="9" style="457"/>
    <col min="5376" max="5376" width="4.66666666666667" style="457" customWidth="1"/>
    <col min="5377" max="5377" width="13.5" style="457" customWidth="1"/>
    <col min="5378" max="5378" width="11" style="457" customWidth="1"/>
    <col min="5379" max="5379" width="8.66666666666667" style="457" customWidth="1"/>
    <col min="5380" max="5380" width="8.16666666666667" style="457" customWidth="1"/>
    <col min="5381" max="5381" width="7.16666666666667" style="457" customWidth="1"/>
    <col min="5382" max="5382" width="10" style="457" customWidth="1"/>
    <col min="5383" max="5383" width="5" style="457" customWidth="1"/>
    <col min="5384" max="5385" width="13.5" style="457" customWidth="1"/>
    <col min="5386" max="5386" width="13.1666666666667" style="457" customWidth="1"/>
    <col min="5387" max="5387" width="11.1666666666667" style="457" customWidth="1"/>
    <col min="5388" max="5388" width="11.6666666666667" style="457" customWidth="1"/>
    <col min="5389" max="5389" width="23.6666666666667" style="457" customWidth="1"/>
    <col min="5390" max="5390" width="10.6666666666667" style="457" customWidth="1"/>
    <col min="5391" max="5393" width="9.16666666666667" style="457" customWidth="1"/>
    <col min="5394" max="5395" width="9" style="457"/>
    <col min="5396" max="5396" width="20.6666666666667" style="457" customWidth="1"/>
    <col min="5397" max="5397" width="15.1666666666667" style="457" customWidth="1"/>
    <col min="5398" max="5400" width="16.1666666666667" style="457" customWidth="1"/>
    <col min="5401" max="5401" width="20.1666666666667" style="457" customWidth="1"/>
    <col min="5402" max="5402" width="11" style="457" customWidth="1"/>
    <col min="5403" max="5403" width="31.1666666666667" style="457" customWidth="1"/>
    <col min="5404" max="5404" width="17.1666666666667" style="457" customWidth="1"/>
    <col min="5405" max="5631" width="9" style="457"/>
    <col min="5632" max="5632" width="4.66666666666667" style="457" customWidth="1"/>
    <col min="5633" max="5633" width="13.5" style="457" customWidth="1"/>
    <col min="5634" max="5634" width="11" style="457" customWidth="1"/>
    <col min="5635" max="5635" width="8.66666666666667" style="457" customWidth="1"/>
    <col min="5636" max="5636" width="8.16666666666667" style="457" customWidth="1"/>
    <col min="5637" max="5637" width="7.16666666666667" style="457" customWidth="1"/>
    <col min="5638" max="5638" width="10" style="457" customWidth="1"/>
    <col min="5639" max="5639" width="5" style="457" customWidth="1"/>
    <col min="5640" max="5641" width="13.5" style="457" customWidth="1"/>
    <col min="5642" max="5642" width="13.1666666666667" style="457" customWidth="1"/>
    <col min="5643" max="5643" width="11.1666666666667" style="457" customWidth="1"/>
    <col min="5644" max="5644" width="11.6666666666667" style="457" customWidth="1"/>
    <col min="5645" max="5645" width="23.6666666666667" style="457" customWidth="1"/>
    <col min="5646" max="5646" width="10.6666666666667" style="457" customWidth="1"/>
    <col min="5647" max="5649" width="9.16666666666667" style="457" customWidth="1"/>
    <col min="5650" max="5651" width="9" style="457"/>
    <col min="5652" max="5652" width="20.6666666666667" style="457" customWidth="1"/>
    <col min="5653" max="5653" width="15.1666666666667" style="457" customWidth="1"/>
    <col min="5654" max="5656" width="16.1666666666667" style="457" customWidth="1"/>
    <col min="5657" max="5657" width="20.1666666666667" style="457" customWidth="1"/>
    <col min="5658" max="5658" width="11" style="457" customWidth="1"/>
    <col min="5659" max="5659" width="31.1666666666667" style="457" customWidth="1"/>
    <col min="5660" max="5660" width="17.1666666666667" style="457" customWidth="1"/>
    <col min="5661" max="5887" width="9" style="457"/>
    <col min="5888" max="5888" width="4.66666666666667" style="457" customWidth="1"/>
    <col min="5889" max="5889" width="13.5" style="457" customWidth="1"/>
    <col min="5890" max="5890" width="11" style="457" customWidth="1"/>
    <col min="5891" max="5891" width="8.66666666666667" style="457" customWidth="1"/>
    <col min="5892" max="5892" width="8.16666666666667" style="457" customWidth="1"/>
    <col min="5893" max="5893" width="7.16666666666667" style="457" customWidth="1"/>
    <col min="5894" max="5894" width="10" style="457" customWidth="1"/>
    <col min="5895" max="5895" width="5" style="457" customWidth="1"/>
    <col min="5896" max="5897" width="13.5" style="457" customWidth="1"/>
    <col min="5898" max="5898" width="13.1666666666667" style="457" customWidth="1"/>
    <col min="5899" max="5899" width="11.1666666666667" style="457" customWidth="1"/>
    <col min="5900" max="5900" width="11.6666666666667" style="457" customWidth="1"/>
    <col min="5901" max="5901" width="23.6666666666667" style="457" customWidth="1"/>
    <col min="5902" max="5902" width="10.6666666666667" style="457" customWidth="1"/>
    <col min="5903" max="5905" width="9.16666666666667" style="457" customWidth="1"/>
    <col min="5906" max="5907" width="9" style="457"/>
    <col min="5908" max="5908" width="20.6666666666667" style="457" customWidth="1"/>
    <col min="5909" max="5909" width="15.1666666666667" style="457" customWidth="1"/>
    <col min="5910" max="5912" width="16.1666666666667" style="457" customWidth="1"/>
    <col min="5913" max="5913" width="20.1666666666667" style="457" customWidth="1"/>
    <col min="5914" max="5914" width="11" style="457" customWidth="1"/>
    <col min="5915" max="5915" width="31.1666666666667" style="457" customWidth="1"/>
    <col min="5916" max="5916" width="17.1666666666667" style="457" customWidth="1"/>
    <col min="5917" max="6143" width="9" style="457"/>
    <col min="6144" max="6144" width="4.66666666666667" style="457" customWidth="1"/>
    <col min="6145" max="6145" width="13.5" style="457" customWidth="1"/>
    <col min="6146" max="6146" width="11" style="457" customWidth="1"/>
    <col min="6147" max="6147" width="8.66666666666667" style="457" customWidth="1"/>
    <col min="6148" max="6148" width="8.16666666666667" style="457" customWidth="1"/>
    <col min="6149" max="6149" width="7.16666666666667" style="457" customWidth="1"/>
    <col min="6150" max="6150" width="10" style="457" customWidth="1"/>
    <col min="6151" max="6151" width="5" style="457" customWidth="1"/>
    <col min="6152" max="6153" width="13.5" style="457" customWidth="1"/>
    <col min="6154" max="6154" width="13.1666666666667" style="457" customWidth="1"/>
    <col min="6155" max="6155" width="11.1666666666667" style="457" customWidth="1"/>
    <col min="6156" max="6156" width="11.6666666666667" style="457" customWidth="1"/>
    <col min="6157" max="6157" width="23.6666666666667" style="457" customWidth="1"/>
    <col min="6158" max="6158" width="10.6666666666667" style="457" customWidth="1"/>
    <col min="6159" max="6161" width="9.16666666666667" style="457" customWidth="1"/>
    <col min="6162" max="6163" width="9" style="457"/>
    <col min="6164" max="6164" width="20.6666666666667" style="457" customWidth="1"/>
    <col min="6165" max="6165" width="15.1666666666667" style="457" customWidth="1"/>
    <col min="6166" max="6168" width="16.1666666666667" style="457" customWidth="1"/>
    <col min="6169" max="6169" width="20.1666666666667" style="457" customWidth="1"/>
    <col min="6170" max="6170" width="11" style="457" customWidth="1"/>
    <col min="6171" max="6171" width="31.1666666666667" style="457" customWidth="1"/>
    <col min="6172" max="6172" width="17.1666666666667" style="457" customWidth="1"/>
    <col min="6173" max="6399" width="9" style="457"/>
    <col min="6400" max="6400" width="4.66666666666667" style="457" customWidth="1"/>
    <col min="6401" max="6401" width="13.5" style="457" customWidth="1"/>
    <col min="6402" max="6402" width="11" style="457" customWidth="1"/>
    <col min="6403" max="6403" width="8.66666666666667" style="457" customWidth="1"/>
    <col min="6404" max="6404" width="8.16666666666667" style="457" customWidth="1"/>
    <col min="6405" max="6405" width="7.16666666666667" style="457" customWidth="1"/>
    <col min="6406" max="6406" width="10" style="457" customWidth="1"/>
    <col min="6407" max="6407" width="5" style="457" customWidth="1"/>
    <col min="6408" max="6409" width="13.5" style="457" customWidth="1"/>
    <col min="6410" max="6410" width="13.1666666666667" style="457" customWidth="1"/>
    <col min="6411" max="6411" width="11.1666666666667" style="457" customWidth="1"/>
    <col min="6412" max="6412" width="11.6666666666667" style="457" customWidth="1"/>
    <col min="6413" max="6413" width="23.6666666666667" style="457" customWidth="1"/>
    <col min="6414" max="6414" width="10.6666666666667" style="457" customWidth="1"/>
    <col min="6415" max="6417" width="9.16666666666667" style="457" customWidth="1"/>
    <col min="6418" max="6419" width="9" style="457"/>
    <col min="6420" max="6420" width="20.6666666666667" style="457" customWidth="1"/>
    <col min="6421" max="6421" width="15.1666666666667" style="457" customWidth="1"/>
    <col min="6422" max="6424" width="16.1666666666667" style="457" customWidth="1"/>
    <col min="6425" max="6425" width="20.1666666666667" style="457" customWidth="1"/>
    <col min="6426" max="6426" width="11" style="457" customWidth="1"/>
    <col min="6427" max="6427" width="31.1666666666667" style="457" customWidth="1"/>
    <col min="6428" max="6428" width="17.1666666666667" style="457" customWidth="1"/>
    <col min="6429" max="6655" width="9" style="457"/>
    <col min="6656" max="6656" width="4.66666666666667" style="457" customWidth="1"/>
    <col min="6657" max="6657" width="13.5" style="457" customWidth="1"/>
    <col min="6658" max="6658" width="11" style="457" customWidth="1"/>
    <col min="6659" max="6659" width="8.66666666666667" style="457" customWidth="1"/>
    <col min="6660" max="6660" width="8.16666666666667" style="457" customWidth="1"/>
    <col min="6661" max="6661" width="7.16666666666667" style="457" customWidth="1"/>
    <col min="6662" max="6662" width="10" style="457" customWidth="1"/>
    <col min="6663" max="6663" width="5" style="457" customWidth="1"/>
    <col min="6664" max="6665" width="13.5" style="457" customWidth="1"/>
    <col min="6666" max="6666" width="13.1666666666667" style="457" customWidth="1"/>
    <col min="6667" max="6667" width="11.1666666666667" style="457" customWidth="1"/>
    <col min="6668" max="6668" width="11.6666666666667" style="457" customWidth="1"/>
    <col min="6669" max="6669" width="23.6666666666667" style="457" customWidth="1"/>
    <col min="6670" max="6670" width="10.6666666666667" style="457" customWidth="1"/>
    <col min="6671" max="6673" width="9.16666666666667" style="457" customWidth="1"/>
    <col min="6674" max="6675" width="9" style="457"/>
    <col min="6676" max="6676" width="20.6666666666667" style="457" customWidth="1"/>
    <col min="6677" max="6677" width="15.1666666666667" style="457" customWidth="1"/>
    <col min="6678" max="6680" width="16.1666666666667" style="457" customWidth="1"/>
    <col min="6681" max="6681" width="20.1666666666667" style="457" customWidth="1"/>
    <col min="6682" max="6682" width="11" style="457" customWidth="1"/>
    <col min="6683" max="6683" width="31.1666666666667" style="457" customWidth="1"/>
    <col min="6684" max="6684" width="17.1666666666667" style="457" customWidth="1"/>
    <col min="6685" max="6911" width="9" style="457"/>
    <col min="6912" max="6912" width="4.66666666666667" style="457" customWidth="1"/>
    <col min="6913" max="6913" width="13.5" style="457" customWidth="1"/>
    <col min="6914" max="6914" width="11" style="457" customWidth="1"/>
    <col min="6915" max="6915" width="8.66666666666667" style="457" customWidth="1"/>
    <col min="6916" max="6916" width="8.16666666666667" style="457" customWidth="1"/>
    <col min="6917" max="6917" width="7.16666666666667" style="457" customWidth="1"/>
    <col min="6918" max="6918" width="10" style="457" customWidth="1"/>
    <col min="6919" max="6919" width="5" style="457" customWidth="1"/>
    <col min="6920" max="6921" width="13.5" style="457" customWidth="1"/>
    <col min="6922" max="6922" width="13.1666666666667" style="457" customWidth="1"/>
    <col min="6923" max="6923" width="11.1666666666667" style="457" customWidth="1"/>
    <col min="6924" max="6924" width="11.6666666666667" style="457" customWidth="1"/>
    <col min="6925" max="6925" width="23.6666666666667" style="457" customWidth="1"/>
    <col min="6926" max="6926" width="10.6666666666667" style="457" customWidth="1"/>
    <col min="6927" max="6929" width="9.16666666666667" style="457" customWidth="1"/>
    <col min="6930" max="6931" width="9" style="457"/>
    <col min="6932" max="6932" width="20.6666666666667" style="457" customWidth="1"/>
    <col min="6933" max="6933" width="15.1666666666667" style="457" customWidth="1"/>
    <col min="6934" max="6936" width="16.1666666666667" style="457" customWidth="1"/>
    <col min="6937" max="6937" width="20.1666666666667" style="457" customWidth="1"/>
    <col min="6938" max="6938" width="11" style="457" customWidth="1"/>
    <col min="6939" max="6939" width="31.1666666666667" style="457" customWidth="1"/>
    <col min="6940" max="6940" width="17.1666666666667" style="457" customWidth="1"/>
    <col min="6941" max="7167" width="9" style="457"/>
    <col min="7168" max="7168" width="4.66666666666667" style="457" customWidth="1"/>
    <col min="7169" max="7169" width="13.5" style="457" customWidth="1"/>
    <col min="7170" max="7170" width="11" style="457" customWidth="1"/>
    <col min="7171" max="7171" width="8.66666666666667" style="457" customWidth="1"/>
    <col min="7172" max="7172" width="8.16666666666667" style="457" customWidth="1"/>
    <col min="7173" max="7173" width="7.16666666666667" style="457" customWidth="1"/>
    <col min="7174" max="7174" width="10" style="457" customWidth="1"/>
    <col min="7175" max="7175" width="5" style="457" customWidth="1"/>
    <col min="7176" max="7177" width="13.5" style="457" customWidth="1"/>
    <col min="7178" max="7178" width="13.1666666666667" style="457" customWidth="1"/>
    <col min="7179" max="7179" width="11.1666666666667" style="457" customWidth="1"/>
    <col min="7180" max="7180" width="11.6666666666667" style="457" customWidth="1"/>
    <col min="7181" max="7181" width="23.6666666666667" style="457" customWidth="1"/>
    <col min="7182" max="7182" width="10.6666666666667" style="457" customWidth="1"/>
    <col min="7183" max="7185" width="9.16666666666667" style="457" customWidth="1"/>
    <col min="7186" max="7187" width="9" style="457"/>
    <col min="7188" max="7188" width="20.6666666666667" style="457" customWidth="1"/>
    <col min="7189" max="7189" width="15.1666666666667" style="457" customWidth="1"/>
    <col min="7190" max="7192" width="16.1666666666667" style="457" customWidth="1"/>
    <col min="7193" max="7193" width="20.1666666666667" style="457" customWidth="1"/>
    <col min="7194" max="7194" width="11" style="457" customWidth="1"/>
    <col min="7195" max="7195" width="31.1666666666667" style="457" customWidth="1"/>
    <col min="7196" max="7196" width="17.1666666666667" style="457" customWidth="1"/>
    <col min="7197" max="7423" width="9" style="457"/>
    <col min="7424" max="7424" width="4.66666666666667" style="457" customWidth="1"/>
    <col min="7425" max="7425" width="13.5" style="457" customWidth="1"/>
    <col min="7426" max="7426" width="11" style="457" customWidth="1"/>
    <col min="7427" max="7427" width="8.66666666666667" style="457" customWidth="1"/>
    <col min="7428" max="7428" width="8.16666666666667" style="457" customWidth="1"/>
    <col min="7429" max="7429" width="7.16666666666667" style="457" customWidth="1"/>
    <col min="7430" max="7430" width="10" style="457" customWidth="1"/>
    <col min="7431" max="7431" width="5" style="457" customWidth="1"/>
    <col min="7432" max="7433" width="13.5" style="457" customWidth="1"/>
    <col min="7434" max="7434" width="13.1666666666667" style="457" customWidth="1"/>
    <col min="7435" max="7435" width="11.1666666666667" style="457" customWidth="1"/>
    <col min="7436" max="7436" width="11.6666666666667" style="457" customWidth="1"/>
    <col min="7437" max="7437" width="23.6666666666667" style="457" customWidth="1"/>
    <col min="7438" max="7438" width="10.6666666666667" style="457" customWidth="1"/>
    <col min="7439" max="7441" width="9.16666666666667" style="457" customWidth="1"/>
    <col min="7442" max="7443" width="9" style="457"/>
    <col min="7444" max="7444" width="20.6666666666667" style="457" customWidth="1"/>
    <col min="7445" max="7445" width="15.1666666666667" style="457" customWidth="1"/>
    <col min="7446" max="7448" width="16.1666666666667" style="457" customWidth="1"/>
    <col min="7449" max="7449" width="20.1666666666667" style="457" customWidth="1"/>
    <col min="7450" max="7450" width="11" style="457" customWidth="1"/>
    <col min="7451" max="7451" width="31.1666666666667" style="457" customWidth="1"/>
    <col min="7452" max="7452" width="17.1666666666667" style="457" customWidth="1"/>
    <col min="7453" max="7679" width="9" style="457"/>
    <col min="7680" max="7680" width="4.66666666666667" style="457" customWidth="1"/>
    <col min="7681" max="7681" width="13.5" style="457" customWidth="1"/>
    <col min="7682" max="7682" width="11" style="457" customWidth="1"/>
    <col min="7683" max="7683" width="8.66666666666667" style="457" customWidth="1"/>
    <col min="7684" max="7684" width="8.16666666666667" style="457" customWidth="1"/>
    <col min="7685" max="7685" width="7.16666666666667" style="457" customWidth="1"/>
    <col min="7686" max="7686" width="10" style="457" customWidth="1"/>
    <col min="7687" max="7687" width="5" style="457" customWidth="1"/>
    <col min="7688" max="7689" width="13.5" style="457" customWidth="1"/>
    <col min="7690" max="7690" width="13.1666666666667" style="457" customWidth="1"/>
    <col min="7691" max="7691" width="11.1666666666667" style="457" customWidth="1"/>
    <col min="7692" max="7692" width="11.6666666666667" style="457" customWidth="1"/>
    <col min="7693" max="7693" width="23.6666666666667" style="457" customWidth="1"/>
    <col min="7694" max="7694" width="10.6666666666667" style="457" customWidth="1"/>
    <col min="7695" max="7697" width="9.16666666666667" style="457" customWidth="1"/>
    <col min="7698" max="7699" width="9" style="457"/>
    <col min="7700" max="7700" width="20.6666666666667" style="457" customWidth="1"/>
    <col min="7701" max="7701" width="15.1666666666667" style="457" customWidth="1"/>
    <col min="7702" max="7704" width="16.1666666666667" style="457" customWidth="1"/>
    <col min="7705" max="7705" width="20.1666666666667" style="457" customWidth="1"/>
    <col min="7706" max="7706" width="11" style="457" customWidth="1"/>
    <col min="7707" max="7707" width="31.1666666666667" style="457" customWidth="1"/>
    <col min="7708" max="7708" width="17.1666666666667" style="457" customWidth="1"/>
    <col min="7709" max="7935" width="9" style="457"/>
    <col min="7936" max="7936" width="4.66666666666667" style="457" customWidth="1"/>
    <col min="7937" max="7937" width="13.5" style="457" customWidth="1"/>
    <col min="7938" max="7938" width="11" style="457" customWidth="1"/>
    <col min="7939" max="7939" width="8.66666666666667" style="457" customWidth="1"/>
    <col min="7940" max="7940" width="8.16666666666667" style="457" customWidth="1"/>
    <col min="7941" max="7941" width="7.16666666666667" style="457" customWidth="1"/>
    <col min="7942" max="7942" width="10" style="457" customWidth="1"/>
    <col min="7943" max="7943" width="5" style="457" customWidth="1"/>
    <col min="7944" max="7945" width="13.5" style="457" customWidth="1"/>
    <col min="7946" max="7946" width="13.1666666666667" style="457" customWidth="1"/>
    <col min="7947" max="7947" width="11.1666666666667" style="457" customWidth="1"/>
    <col min="7948" max="7948" width="11.6666666666667" style="457" customWidth="1"/>
    <col min="7949" max="7949" width="23.6666666666667" style="457" customWidth="1"/>
    <col min="7950" max="7950" width="10.6666666666667" style="457" customWidth="1"/>
    <col min="7951" max="7953" width="9.16666666666667" style="457" customWidth="1"/>
    <col min="7954" max="7955" width="9" style="457"/>
    <col min="7956" max="7956" width="20.6666666666667" style="457" customWidth="1"/>
    <col min="7957" max="7957" width="15.1666666666667" style="457" customWidth="1"/>
    <col min="7958" max="7960" width="16.1666666666667" style="457" customWidth="1"/>
    <col min="7961" max="7961" width="20.1666666666667" style="457" customWidth="1"/>
    <col min="7962" max="7962" width="11" style="457" customWidth="1"/>
    <col min="7963" max="7963" width="31.1666666666667" style="457" customWidth="1"/>
    <col min="7964" max="7964" width="17.1666666666667" style="457" customWidth="1"/>
    <col min="7965" max="8191" width="9" style="457"/>
    <col min="8192" max="8192" width="4.66666666666667" style="457" customWidth="1"/>
    <col min="8193" max="8193" width="13.5" style="457" customWidth="1"/>
    <col min="8194" max="8194" width="11" style="457" customWidth="1"/>
    <col min="8195" max="8195" width="8.66666666666667" style="457" customWidth="1"/>
    <col min="8196" max="8196" width="8.16666666666667" style="457" customWidth="1"/>
    <col min="8197" max="8197" width="7.16666666666667" style="457" customWidth="1"/>
    <col min="8198" max="8198" width="10" style="457" customWidth="1"/>
    <col min="8199" max="8199" width="5" style="457" customWidth="1"/>
    <col min="8200" max="8201" width="13.5" style="457" customWidth="1"/>
    <col min="8202" max="8202" width="13.1666666666667" style="457" customWidth="1"/>
    <col min="8203" max="8203" width="11.1666666666667" style="457" customWidth="1"/>
    <col min="8204" max="8204" width="11.6666666666667" style="457" customWidth="1"/>
    <col min="8205" max="8205" width="23.6666666666667" style="457" customWidth="1"/>
    <col min="8206" max="8206" width="10.6666666666667" style="457" customWidth="1"/>
    <col min="8207" max="8209" width="9.16666666666667" style="457" customWidth="1"/>
    <col min="8210" max="8211" width="9" style="457"/>
    <col min="8212" max="8212" width="20.6666666666667" style="457" customWidth="1"/>
    <col min="8213" max="8213" width="15.1666666666667" style="457" customWidth="1"/>
    <col min="8214" max="8216" width="16.1666666666667" style="457" customWidth="1"/>
    <col min="8217" max="8217" width="20.1666666666667" style="457" customWidth="1"/>
    <col min="8218" max="8218" width="11" style="457" customWidth="1"/>
    <col min="8219" max="8219" width="31.1666666666667" style="457" customWidth="1"/>
    <col min="8220" max="8220" width="17.1666666666667" style="457" customWidth="1"/>
    <col min="8221" max="8447" width="9" style="457"/>
    <col min="8448" max="8448" width="4.66666666666667" style="457" customWidth="1"/>
    <col min="8449" max="8449" width="13.5" style="457" customWidth="1"/>
    <col min="8450" max="8450" width="11" style="457" customWidth="1"/>
    <col min="8451" max="8451" width="8.66666666666667" style="457" customWidth="1"/>
    <col min="8452" max="8452" width="8.16666666666667" style="457" customWidth="1"/>
    <col min="8453" max="8453" width="7.16666666666667" style="457" customWidth="1"/>
    <col min="8454" max="8454" width="10" style="457" customWidth="1"/>
    <col min="8455" max="8455" width="5" style="457" customWidth="1"/>
    <col min="8456" max="8457" width="13.5" style="457" customWidth="1"/>
    <col min="8458" max="8458" width="13.1666666666667" style="457" customWidth="1"/>
    <col min="8459" max="8459" width="11.1666666666667" style="457" customWidth="1"/>
    <col min="8460" max="8460" width="11.6666666666667" style="457" customWidth="1"/>
    <col min="8461" max="8461" width="23.6666666666667" style="457" customWidth="1"/>
    <col min="8462" max="8462" width="10.6666666666667" style="457" customWidth="1"/>
    <col min="8463" max="8465" width="9.16666666666667" style="457" customWidth="1"/>
    <col min="8466" max="8467" width="9" style="457"/>
    <col min="8468" max="8468" width="20.6666666666667" style="457" customWidth="1"/>
    <col min="8469" max="8469" width="15.1666666666667" style="457" customWidth="1"/>
    <col min="8470" max="8472" width="16.1666666666667" style="457" customWidth="1"/>
    <col min="8473" max="8473" width="20.1666666666667" style="457" customWidth="1"/>
    <col min="8474" max="8474" width="11" style="457" customWidth="1"/>
    <col min="8475" max="8475" width="31.1666666666667" style="457" customWidth="1"/>
    <col min="8476" max="8476" width="17.1666666666667" style="457" customWidth="1"/>
    <col min="8477" max="8703" width="9" style="457"/>
    <col min="8704" max="8704" width="4.66666666666667" style="457" customWidth="1"/>
    <col min="8705" max="8705" width="13.5" style="457" customWidth="1"/>
    <col min="8706" max="8706" width="11" style="457" customWidth="1"/>
    <col min="8707" max="8707" width="8.66666666666667" style="457" customWidth="1"/>
    <col min="8708" max="8708" width="8.16666666666667" style="457" customWidth="1"/>
    <col min="8709" max="8709" width="7.16666666666667" style="457" customWidth="1"/>
    <col min="8710" max="8710" width="10" style="457" customWidth="1"/>
    <col min="8711" max="8711" width="5" style="457" customWidth="1"/>
    <col min="8712" max="8713" width="13.5" style="457" customWidth="1"/>
    <col min="8714" max="8714" width="13.1666666666667" style="457" customWidth="1"/>
    <col min="8715" max="8715" width="11.1666666666667" style="457" customWidth="1"/>
    <col min="8716" max="8716" width="11.6666666666667" style="457" customWidth="1"/>
    <col min="8717" max="8717" width="23.6666666666667" style="457" customWidth="1"/>
    <col min="8718" max="8718" width="10.6666666666667" style="457" customWidth="1"/>
    <col min="8719" max="8721" width="9.16666666666667" style="457" customWidth="1"/>
    <col min="8722" max="8723" width="9" style="457"/>
    <col min="8724" max="8724" width="20.6666666666667" style="457" customWidth="1"/>
    <col min="8725" max="8725" width="15.1666666666667" style="457" customWidth="1"/>
    <col min="8726" max="8728" width="16.1666666666667" style="457" customWidth="1"/>
    <col min="8729" max="8729" width="20.1666666666667" style="457" customWidth="1"/>
    <col min="8730" max="8730" width="11" style="457" customWidth="1"/>
    <col min="8731" max="8731" width="31.1666666666667" style="457" customWidth="1"/>
    <col min="8732" max="8732" width="17.1666666666667" style="457" customWidth="1"/>
    <col min="8733" max="8959" width="9" style="457"/>
    <col min="8960" max="8960" width="4.66666666666667" style="457" customWidth="1"/>
    <col min="8961" max="8961" width="13.5" style="457" customWidth="1"/>
    <col min="8962" max="8962" width="11" style="457" customWidth="1"/>
    <col min="8963" max="8963" width="8.66666666666667" style="457" customWidth="1"/>
    <col min="8964" max="8964" width="8.16666666666667" style="457" customWidth="1"/>
    <col min="8965" max="8965" width="7.16666666666667" style="457" customWidth="1"/>
    <col min="8966" max="8966" width="10" style="457" customWidth="1"/>
    <col min="8967" max="8967" width="5" style="457" customWidth="1"/>
    <col min="8968" max="8969" width="13.5" style="457" customWidth="1"/>
    <col min="8970" max="8970" width="13.1666666666667" style="457" customWidth="1"/>
    <col min="8971" max="8971" width="11.1666666666667" style="457" customWidth="1"/>
    <col min="8972" max="8972" width="11.6666666666667" style="457" customWidth="1"/>
    <col min="8973" max="8973" width="23.6666666666667" style="457" customWidth="1"/>
    <col min="8974" max="8974" width="10.6666666666667" style="457" customWidth="1"/>
    <col min="8975" max="8977" width="9.16666666666667" style="457" customWidth="1"/>
    <col min="8978" max="8979" width="9" style="457"/>
    <col min="8980" max="8980" width="20.6666666666667" style="457" customWidth="1"/>
    <col min="8981" max="8981" width="15.1666666666667" style="457" customWidth="1"/>
    <col min="8982" max="8984" width="16.1666666666667" style="457" customWidth="1"/>
    <col min="8985" max="8985" width="20.1666666666667" style="457" customWidth="1"/>
    <col min="8986" max="8986" width="11" style="457" customWidth="1"/>
    <col min="8987" max="8987" width="31.1666666666667" style="457" customWidth="1"/>
    <col min="8988" max="8988" width="17.1666666666667" style="457" customWidth="1"/>
    <col min="8989" max="9215" width="9" style="457"/>
    <col min="9216" max="9216" width="4.66666666666667" style="457" customWidth="1"/>
    <col min="9217" max="9217" width="13.5" style="457" customWidth="1"/>
    <col min="9218" max="9218" width="11" style="457" customWidth="1"/>
    <col min="9219" max="9219" width="8.66666666666667" style="457" customWidth="1"/>
    <col min="9220" max="9220" width="8.16666666666667" style="457" customWidth="1"/>
    <col min="9221" max="9221" width="7.16666666666667" style="457" customWidth="1"/>
    <col min="9222" max="9222" width="10" style="457" customWidth="1"/>
    <col min="9223" max="9223" width="5" style="457" customWidth="1"/>
    <col min="9224" max="9225" width="13.5" style="457" customWidth="1"/>
    <col min="9226" max="9226" width="13.1666666666667" style="457" customWidth="1"/>
    <col min="9227" max="9227" width="11.1666666666667" style="457" customWidth="1"/>
    <col min="9228" max="9228" width="11.6666666666667" style="457" customWidth="1"/>
    <col min="9229" max="9229" width="23.6666666666667" style="457" customWidth="1"/>
    <col min="9230" max="9230" width="10.6666666666667" style="457" customWidth="1"/>
    <col min="9231" max="9233" width="9.16666666666667" style="457" customWidth="1"/>
    <col min="9234" max="9235" width="9" style="457"/>
    <col min="9236" max="9236" width="20.6666666666667" style="457" customWidth="1"/>
    <col min="9237" max="9237" width="15.1666666666667" style="457" customWidth="1"/>
    <col min="9238" max="9240" width="16.1666666666667" style="457" customWidth="1"/>
    <col min="9241" max="9241" width="20.1666666666667" style="457" customWidth="1"/>
    <col min="9242" max="9242" width="11" style="457" customWidth="1"/>
    <col min="9243" max="9243" width="31.1666666666667" style="457" customWidth="1"/>
    <col min="9244" max="9244" width="17.1666666666667" style="457" customWidth="1"/>
    <col min="9245" max="9471" width="9" style="457"/>
    <col min="9472" max="9472" width="4.66666666666667" style="457" customWidth="1"/>
    <col min="9473" max="9473" width="13.5" style="457" customWidth="1"/>
    <col min="9474" max="9474" width="11" style="457" customWidth="1"/>
    <col min="9475" max="9475" width="8.66666666666667" style="457" customWidth="1"/>
    <col min="9476" max="9476" width="8.16666666666667" style="457" customWidth="1"/>
    <col min="9477" max="9477" width="7.16666666666667" style="457" customWidth="1"/>
    <col min="9478" max="9478" width="10" style="457" customWidth="1"/>
    <col min="9479" max="9479" width="5" style="457" customWidth="1"/>
    <col min="9480" max="9481" width="13.5" style="457" customWidth="1"/>
    <col min="9482" max="9482" width="13.1666666666667" style="457" customWidth="1"/>
    <col min="9483" max="9483" width="11.1666666666667" style="457" customWidth="1"/>
    <col min="9484" max="9484" width="11.6666666666667" style="457" customWidth="1"/>
    <col min="9485" max="9485" width="23.6666666666667" style="457" customWidth="1"/>
    <col min="9486" max="9486" width="10.6666666666667" style="457" customWidth="1"/>
    <col min="9487" max="9489" width="9.16666666666667" style="457" customWidth="1"/>
    <col min="9490" max="9491" width="9" style="457"/>
    <col min="9492" max="9492" width="20.6666666666667" style="457" customWidth="1"/>
    <col min="9493" max="9493" width="15.1666666666667" style="457" customWidth="1"/>
    <col min="9494" max="9496" width="16.1666666666667" style="457" customWidth="1"/>
    <col min="9497" max="9497" width="20.1666666666667" style="457" customWidth="1"/>
    <col min="9498" max="9498" width="11" style="457" customWidth="1"/>
    <col min="9499" max="9499" width="31.1666666666667" style="457" customWidth="1"/>
    <col min="9500" max="9500" width="17.1666666666667" style="457" customWidth="1"/>
    <col min="9501" max="9727" width="9" style="457"/>
    <col min="9728" max="9728" width="4.66666666666667" style="457" customWidth="1"/>
    <col min="9729" max="9729" width="13.5" style="457" customWidth="1"/>
    <col min="9730" max="9730" width="11" style="457" customWidth="1"/>
    <col min="9731" max="9731" width="8.66666666666667" style="457" customWidth="1"/>
    <col min="9732" max="9732" width="8.16666666666667" style="457" customWidth="1"/>
    <col min="9733" max="9733" width="7.16666666666667" style="457" customWidth="1"/>
    <col min="9734" max="9734" width="10" style="457" customWidth="1"/>
    <col min="9735" max="9735" width="5" style="457" customWidth="1"/>
    <col min="9736" max="9737" width="13.5" style="457" customWidth="1"/>
    <col min="9738" max="9738" width="13.1666666666667" style="457" customWidth="1"/>
    <col min="9739" max="9739" width="11.1666666666667" style="457" customWidth="1"/>
    <col min="9740" max="9740" width="11.6666666666667" style="457" customWidth="1"/>
    <col min="9741" max="9741" width="23.6666666666667" style="457" customWidth="1"/>
    <col min="9742" max="9742" width="10.6666666666667" style="457" customWidth="1"/>
    <col min="9743" max="9745" width="9.16666666666667" style="457" customWidth="1"/>
    <col min="9746" max="9747" width="9" style="457"/>
    <col min="9748" max="9748" width="20.6666666666667" style="457" customWidth="1"/>
    <col min="9749" max="9749" width="15.1666666666667" style="457" customWidth="1"/>
    <col min="9750" max="9752" width="16.1666666666667" style="457" customWidth="1"/>
    <col min="9753" max="9753" width="20.1666666666667" style="457" customWidth="1"/>
    <col min="9754" max="9754" width="11" style="457" customWidth="1"/>
    <col min="9755" max="9755" width="31.1666666666667" style="457" customWidth="1"/>
    <col min="9756" max="9756" width="17.1666666666667" style="457" customWidth="1"/>
    <col min="9757" max="9983" width="9" style="457"/>
    <col min="9984" max="9984" width="4.66666666666667" style="457" customWidth="1"/>
    <col min="9985" max="9985" width="13.5" style="457" customWidth="1"/>
    <col min="9986" max="9986" width="11" style="457" customWidth="1"/>
    <col min="9987" max="9987" width="8.66666666666667" style="457" customWidth="1"/>
    <col min="9988" max="9988" width="8.16666666666667" style="457" customWidth="1"/>
    <col min="9989" max="9989" width="7.16666666666667" style="457" customWidth="1"/>
    <col min="9990" max="9990" width="10" style="457" customWidth="1"/>
    <col min="9991" max="9991" width="5" style="457" customWidth="1"/>
    <col min="9992" max="9993" width="13.5" style="457" customWidth="1"/>
    <col min="9994" max="9994" width="13.1666666666667" style="457" customWidth="1"/>
    <col min="9995" max="9995" width="11.1666666666667" style="457" customWidth="1"/>
    <col min="9996" max="9996" width="11.6666666666667" style="457" customWidth="1"/>
    <col min="9997" max="9997" width="23.6666666666667" style="457" customWidth="1"/>
    <col min="9998" max="9998" width="10.6666666666667" style="457" customWidth="1"/>
    <col min="9999" max="10001" width="9.16666666666667" style="457" customWidth="1"/>
    <col min="10002" max="10003" width="9" style="457"/>
    <col min="10004" max="10004" width="20.6666666666667" style="457" customWidth="1"/>
    <col min="10005" max="10005" width="15.1666666666667" style="457" customWidth="1"/>
    <col min="10006" max="10008" width="16.1666666666667" style="457" customWidth="1"/>
    <col min="10009" max="10009" width="20.1666666666667" style="457" customWidth="1"/>
    <col min="10010" max="10010" width="11" style="457" customWidth="1"/>
    <col min="10011" max="10011" width="31.1666666666667" style="457" customWidth="1"/>
    <col min="10012" max="10012" width="17.1666666666667" style="457" customWidth="1"/>
    <col min="10013" max="10239" width="9" style="457"/>
    <col min="10240" max="10240" width="4.66666666666667" style="457" customWidth="1"/>
    <col min="10241" max="10241" width="13.5" style="457" customWidth="1"/>
    <col min="10242" max="10242" width="11" style="457" customWidth="1"/>
    <col min="10243" max="10243" width="8.66666666666667" style="457" customWidth="1"/>
    <col min="10244" max="10244" width="8.16666666666667" style="457" customWidth="1"/>
    <col min="10245" max="10245" width="7.16666666666667" style="457" customWidth="1"/>
    <col min="10246" max="10246" width="10" style="457" customWidth="1"/>
    <col min="10247" max="10247" width="5" style="457" customWidth="1"/>
    <col min="10248" max="10249" width="13.5" style="457" customWidth="1"/>
    <col min="10250" max="10250" width="13.1666666666667" style="457" customWidth="1"/>
    <col min="10251" max="10251" width="11.1666666666667" style="457" customWidth="1"/>
    <col min="10252" max="10252" width="11.6666666666667" style="457" customWidth="1"/>
    <col min="10253" max="10253" width="23.6666666666667" style="457" customWidth="1"/>
    <col min="10254" max="10254" width="10.6666666666667" style="457" customWidth="1"/>
    <col min="10255" max="10257" width="9.16666666666667" style="457" customWidth="1"/>
    <col min="10258" max="10259" width="9" style="457"/>
    <col min="10260" max="10260" width="20.6666666666667" style="457" customWidth="1"/>
    <col min="10261" max="10261" width="15.1666666666667" style="457" customWidth="1"/>
    <col min="10262" max="10264" width="16.1666666666667" style="457" customWidth="1"/>
    <col min="10265" max="10265" width="20.1666666666667" style="457" customWidth="1"/>
    <col min="10266" max="10266" width="11" style="457" customWidth="1"/>
    <col min="10267" max="10267" width="31.1666666666667" style="457" customWidth="1"/>
    <col min="10268" max="10268" width="17.1666666666667" style="457" customWidth="1"/>
    <col min="10269" max="10495" width="9" style="457"/>
    <col min="10496" max="10496" width="4.66666666666667" style="457" customWidth="1"/>
    <col min="10497" max="10497" width="13.5" style="457" customWidth="1"/>
    <col min="10498" max="10498" width="11" style="457" customWidth="1"/>
    <col min="10499" max="10499" width="8.66666666666667" style="457" customWidth="1"/>
    <col min="10500" max="10500" width="8.16666666666667" style="457" customWidth="1"/>
    <col min="10501" max="10501" width="7.16666666666667" style="457" customWidth="1"/>
    <col min="10502" max="10502" width="10" style="457" customWidth="1"/>
    <col min="10503" max="10503" width="5" style="457" customWidth="1"/>
    <col min="10504" max="10505" width="13.5" style="457" customWidth="1"/>
    <col min="10506" max="10506" width="13.1666666666667" style="457" customWidth="1"/>
    <col min="10507" max="10507" width="11.1666666666667" style="457" customWidth="1"/>
    <col min="10508" max="10508" width="11.6666666666667" style="457" customWidth="1"/>
    <col min="10509" max="10509" width="23.6666666666667" style="457" customWidth="1"/>
    <col min="10510" max="10510" width="10.6666666666667" style="457" customWidth="1"/>
    <col min="10511" max="10513" width="9.16666666666667" style="457" customWidth="1"/>
    <col min="10514" max="10515" width="9" style="457"/>
    <col min="10516" max="10516" width="20.6666666666667" style="457" customWidth="1"/>
    <col min="10517" max="10517" width="15.1666666666667" style="457" customWidth="1"/>
    <col min="10518" max="10520" width="16.1666666666667" style="457" customWidth="1"/>
    <col min="10521" max="10521" width="20.1666666666667" style="457" customWidth="1"/>
    <col min="10522" max="10522" width="11" style="457" customWidth="1"/>
    <col min="10523" max="10523" width="31.1666666666667" style="457" customWidth="1"/>
    <col min="10524" max="10524" width="17.1666666666667" style="457" customWidth="1"/>
    <col min="10525" max="10751" width="9" style="457"/>
    <col min="10752" max="10752" width="4.66666666666667" style="457" customWidth="1"/>
    <col min="10753" max="10753" width="13.5" style="457" customWidth="1"/>
    <col min="10754" max="10754" width="11" style="457" customWidth="1"/>
    <col min="10755" max="10755" width="8.66666666666667" style="457" customWidth="1"/>
    <col min="10756" max="10756" width="8.16666666666667" style="457" customWidth="1"/>
    <col min="10757" max="10757" width="7.16666666666667" style="457" customWidth="1"/>
    <col min="10758" max="10758" width="10" style="457" customWidth="1"/>
    <col min="10759" max="10759" width="5" style="457" customWidth="1"/>
    <col min="10760" max="10761" width="13.5" style="457" customWidth="1"/>
    <col min="10762" max="10762" width="13.1666666666667" style="457" customWidth="1"/>
    <col min="10763" max="10763" width="11.1666666666667" style="457" customWidth="1"/>
    <col min="10764" max="10764" width="11.6666666666667" style="457" customWidth="1"/>
    <col min="10765" max="10765" width="23.6666666666667" style="457" customWidth="1"/>
    <col min="10766" max="10766" width="10.6666666666667" style="457" customWidth="1"/>
    <col min="10767" max="10769" width="9.16666666666667" style="457" customWidth="1"/>
    <col min="10770" max="10771" width="9" style="457"/>
    <col min="10772" max="10772" width="20.6666666666667" style="457" customWidth="1"/>
    <col min="10773" max="10773" width="15.1666666666667" style="457" customWidth="1"/>
    <col min="10774" max="10776" width="16.1666666666667" style="457" customWidth="1"/>
    <col min="10777" max="10777" width="20.1666666666667" style="457" customWidth="1"/>
    <col min="10778" max="10778" width="11" style="457" customWidth="1"/>
    <col min="10779" max="10779" width="31.1666666666667" style="457" customWidth="1"/>
    <col min="10780" max="10780" width="17.1666666666667" style="457" customWidth="1"/>
    <col min="10781" max="11007" width="9" style="457"/>
    <col min="11008" max="11008" width="4.66666666666667" style="457" customWidth="1"/>
    <col min="11009" max="11009" width="13.5" style="457" customWidth="1"/>
    <col min="11010" max="11010" width="11" style="457" customWidth="1"/>
    <col min="11011" max="11011" width="8.66666666666667" style="457" customWidth="1"/>
    <col min="11012" max="11012" width="8.16666666666667" style="457" customWidth="1"/>
    <col min="11013" max="11013" width="7.16666666666667" style="457" customWidth="1"/>
    <col min="11014" max="11014" width="10" style="457" customWidth="1"/>
    <col min="11015" max="11015" width="5" style="457" customWidth="1"/>
    <col min="11016" max="11017" width="13.5" style="457" customWidth="1"/>
    <col min="11018" max="11018" width="13.1666666666667" style="457" customWidth="1"/>
    <col min="11019" max="11019" width="11.1666666666667" style="457" customWidth="1"/>
    <col min="11020" max="11020" width="11.6666666666667" style="457" customWidth="1"/>
    <col min="11021" max="11021" width="23.6666666666667" style="457" customWidth="1"/>
    <col min="11022" max="11022" width="10.6666666666667" style="457" customWidth="1"/>
    <col min="11023" max="11025" width="9.16666666666667" style="457" customWidth="1"/>
    <col min="11026" max="11027" width="9" style="457"/>
    <col min="11028" max="11028" width="20.6666666666667" style="457" customWidth="1"/>
    <col min="11029" max="11029" width="15.1666666666667" style="457" customWidth="1"/>
    <col min="11030" max="11032" width="16.1666666666667" style="457" customWidth="1"/>
    <col min="11033" max="11033" width="20.1666666666667" style="457" customWidth="1"/>
    <col min="11034" max="11034" width="11" style="457" customWidth="1"/>
    <col min="11035" max="11035" width="31.1666666666667" style="457" customWidth="1"/>
    <col min="11036" max="11036" width="17.1666666666667" style="457" customWidth="1"/>
    <col min="11037" max="11263" width="9" style="457"/>
    <col min="11264" max="11264" width="4.66666666666667" style="457" customWidth="1"/>
    <col min="11265" max="11265" width="13.5" style="457" customWidth="1"/>
    <col min="11266" max="11266" width="11" style="457" customWidth="1"/>
    <col min="11267" max="11267" width="8.66666666666667" style="457" customWidth="1"/>
    <col min="11268" max="11268" width="8.16666666666667" style="457" customWidth="1"/>
    <col min="11269" max="11269" width="7.16666666666667" style="457" customWidth="1"/>
    <col min="11270" max="11270" width="10" style="457" customWidth="1"/>
    <col min="11271" max="11271" width="5" style="457" customWidth="1"/>
    <col min="11272" max="11273" width="13.5" style="457" customWidth="1"/>
    <col min="11274" max="11274" width="13.1666666666667" style="457" customWidth="1"/>
    <col min="11275" max="11275" width="11.1666666666667" style="457" customWidth="1"/>
    <col min="11276" max="11276" width="11.6666666666667" style="457" customWidth="1"/>
    <col min="11277" max="11277" width="23.6666666666667" style="457" customWidth="1"/>
    <col min="11278" max="11278" width="10.6666666666667" style="457" customWidth="1"/>
    <col min="11279" max="11281" width="9.16666666666667" style="457" customWidth="1"/>
    <col min="11282" max="11283" width="9" style="457"/>
    <col min="11284" max="11284" width="20.6666666666667" style="457" customWidth="1"/>
    <col min="11285" max="11285" width="15.1666666666667" style="457" customWidth="1"/>
    <col min="11286" max="11288" width="16.1666666666667" style="457" customWidth="1"/>
    <col min="11289" max="11289" width="20.1666666666667" style="457" customWidth="1"/>
    <col min="11290" max="11290" width="11" style="457" customWidth="1"/>
    <col min="11291" max="11291" width="31.1666666666667" style="457" customWidth="1"/>
    <col min="11292" max="11292" width="17.1666666666667" style="457" customWidth="1"/>
    <col min="11293" max="11519" width="9" style="457"/>
    <col min="11520" max="11520" width="4.66666666666667" style="457" customWidth="1"/>
    <col min="11521" max="11521" width="13.5" style="457" customWidth="1"/>
    <col min="11522" max="11522" width="11" style="457" customWidth="1"/>
    <col min="11523" max="11523" width="8.66666666666667" style="457" customWidth="1"/>
    <col min="11524" max="11524" width="8.16666666666667" style="457" customWidth="1"/>
    <col min="11525" max="11525" width="7.16666666666667" style="457" customWidth="1"/>
    <col min="11526" max="11526" width="10" style="457" customWidth="1"/>
    <col min="11527" max="11527" width="5" style="457" customWidth="1"/>
    <col min="11528" max="11529" width="13.5" style="457" customWidth="1"/>
    <col min="11530" max="11530" width="13.1666666666667" style="457" customWidth="1"/>
    <col min="11531" max="11531" width="11.1666666666667" style="457" customWidth="1"/>
    <col min="11532" max="11532" width="11.6666666666667" style="457" customWidth="1"/>
    <col min="11533" max="11533" width="23.6666666666667" style="457" customWidth="1"/>
    <col min="11534" max="11534" width="10.6666666666667" style="457" customWidth="1"/>
    <col min="11535" max="11537" width="9.16666666666667" style="457" customWidth="1"/>
    <col min="11538" max="11539" width="9" style="457"/>
    <col min="11540" max="11540" width="20.6666666666667" style="457" customWidth="1"/>
    <col min="11541" max="11541" width="15.1666666666667" style="457" customWidth="1"/>
    <col min="11542" max="11544" width="16.1666666666667" style="457" customWidth="1"/>
    <col min="11545" max="11545" width="20.1666666666667" style="457" customWidth="1"/>
    <col min="11546" max="11546" width="11" style="457" customWidth="1"/>
    <col min="11547" max="11547" width="31.1666666666667" style="457" customWidth="1"/>
    <col min="11548" max="11548" width="17.1666666666667" style="457" customWidth="1"/>
    <col min="11549" max="11775" width="9" style="457"/>
    <col min="11776" max="11776" width="4.66666666666667" style="457" customWidth="1"/>
    <col min="11777" max="11777" width="13.5" style="457" customWidth="1"/>
    <col min="11778" max="11778" width="11" style="457" customWidth="1"/>
    <col min="11779" max="11779" width="8.66666666666667" style="457" customWidth="1"/>
    <col min="11780" max="11780" width="8.16666666666667" style="457" customWidth="1"/>
    <col min="11781" max="11781" width="7.16666666666667" style="457" customWidth="1"/>
    <col min="11782" max="11782" width="10" style="457" customWidth="1"/>
    <col min="11783" max="11783" width="5" style="457" customWidth="1"/>
    <col min="11784" max="11785" width="13.5" style="457" customWidth="1"/>
    <col min="11786" max="11786" width="13.1666666666667" style="457" customWidth="1"/>
    <col min="11787" max="11787" width="11.1666666666667" style="457" customWidth="1"/>
    <col min="11788" max="11788" width="11.6666666666667" style="457" customWidth="1"/>
    <col min="11789" max="11789" width="23.6666666666667" style="457" customWidth="1"/>
    <col min="11790" max="11790" width="10.6666666666667" style="457" customWidth="1"/>
    <col min="11791" max="11793" width="9.16666666666667" style="457" customWidth="1"/>
    <col min="11794" max="11795" width="9" style="457"/>
    <col min="11796" max="11796" width="20.6666666666667" style="457" customWidth="1"/>
    <col min="11797" max="11797" width="15.1666666666667" style="457" customWidth="1"/>
    <col min="11798" max="11800" width="16.1666666666667" style="457" customWidth="1"/>
    <col min="11801" max="11801" width="20.1666666666667" style="457" customWidth="1"/>
    <col min="11802" max="11802" width="11" style="457" customWidth="1"/>
    <col min="11803" max="11803" width="31.1666666666667" style="457" customWidth="1"/>
    <col min="11804" max="11804" width="17.1666666666667" style="457" customWidth="1"/>
    <col min="11805" max="12031" width="9" style="457"/>
    <col min="12032" max="12032" width="4.66666666666667" style="457" customWidth="1"/>
    <col min="12033" max="12033" width="13.5" style="457" customWidth="1"/>
    <col min="12034" max="12034" width="11" style="457" customWidth="1"/>
    <col min="12035" max="12035" width="8.66666666666667" style="457" customWidth="1"/>
    <col min="12036" max="12036" width="8.16666666666667" style="457" customWidth="1"/>
    <col min="12037" max="12037" width="7.16666666666667" style="457" customWidth="1"/>
    <col min="12038" max="12038" width="10" style="457" customWidth="1"/>
    <col min="12039" max="12039" width="5" style="457" customWidth="1"/>
    <col min="12040" max="12041" width="13.5" style="457" customWidth="1"/>
    <col min="12042" max="12042" width="13.1666666666667" style="457" customWidth="1"/>
    <col min="12043" max="12043" width="11.1666666666667" style="457" customWidth="1"/>
    <col min="12044" max="12044" width="11.6666666666667" style="457" customWidth="1"/>
    <col min="12045" max="12045" width="23.6666666666667" style="457" customWidth="1"/>
    <col min="12046" max="12046" width="10.6666666666667" style="457" customWidth="1"/>
    <col min="12047" max="12049" width="9.16666666666667" style="457" customWidth="1"/>
    <col min="12050" max="12051" width="9" style="457"/>
    <col min="12052" max="12052" width="20.6666666666667" style="457" customWidth="1"/>
    <col min="12053" max="12053" width="15.1666666666667" style="457" customWidth="1"/>
    <col min="12054" max="12056" width="16.1666666666667" style="457" customWidth="1"/>
    <col min="12057" max="12057" width="20.1666666666667" style="457" customWidth="1"/>
    <col min="12058" max="12058" width="11" style="457" customWidth="1"/>
    <col min="12059" max="12059" width="31.1666666666667" style="457" customWidth="1"/>
    <col min="12060" max="12060" width="17.1666666666667" style="457" customWidth="1"/>
    <col min="12061" max="12287" width="9" style="457"/>
    <col min="12288" max="12288" width="4.66666666666667" style="457" customWidth="1"/>
    <col min="12289" max="12289" width="13.5" style="457" customWidth="1"/>
    <col min="12290" max="12290" width="11" style="457" customWidth="1"/>
    <col min="12291" max="12291" width="8.66666666666667" style="457" customWidth="1"/>
    <col min="12292" max="12292" width="8.16666666666667" style="457" customWidth="1"/>
    <col min="12293" max="12293" width="7.16666666666667" style="457" customWidth="1"/>
    <col min="12294" max="12294" width="10" style="457" customWidth="1"/>
    <col min="12295" max="12295" width="5" style="457" customWidth="1"/>
    <col min="12296" max="12297" width="13.5" style="457" customWidth="1"/>
    <col min="12298" max="12298" width="13.1666666666667" style="457" customWidth="1"/>
    <col min="12299" max="12299" width="11.1666666666667" style="457" customWidth="1"/>
    <col min="12300" max="12300" width="11.6666666666667" style="457" customWidth="1"/>
    <col min="12301" max="12301" width="23.6666666666667" style="457" customWidth="1"/>
    <col min="12302" max="12302" width="10.6666666666667" style="457" customWidth="1"/>
    <col min="12303" max="12305" width="9.16666666666667" style="457" customWidth="1"/>
    <col min="12306" max="12307" width="9" style="457"/>
    <col min="12308" max="12308" width="20.6666666666667" style="457" customWidth="1"/>
    <col min="12309" max="12309" width="15.1666666666667" style="457" customWidth="1"/>
    <col min="12310" max="12312" width="16.1666666666667" style="457" customWidth="1"/>
    <col min="12313" max="12313" width="20.1666666666667" style="457" customWidth="1"/>
    <col min="12314" max="12314" width="11" style="457" customWidth="1"/>
    <col min="12315" max="12315" width="31.1666666666667" style="457" customWidth="1"/>
    <col min="12316" max="12316" width="17.1666666666667" style="457" customWidth="1"/>
    <col min="12317" max="12543" width="9" style="457"/>
    <col min="12544" max="12544" width="4.66666666666667" style="457" customWidth="1"/>
    <col min="12545" max="12545" width="13.5" style="457" customWidth="1"/>
    <col min="12546" max="12546" width="11" style="457" customWidth="1"/>
    <col min="12547" max="12547" width="8.66666666666667" style="457" customWidth="1"/>
    <col min="12548" max="12548" width="8.16666666666667" style="457" customWidth="1"/>
    <col min="12549" max="12549" width="7.16666666666667" style="457" customWidth="1"/>
    <col min="12550" max="12550" width="10" style="457" customWidth="1"/>
    <col min="12551" max="12551" width="5" style="457" customWidth="1"/>
    <col min="12552" max="12553" width="13.5" style="457" customWidth="1"/>
    <col min="12554" max="12554" width="13.1666666666667" style="457" customWidth="1"/>
    <col min="12555" max="12555" width="11.1666666666667" style="457" customWidth="1"/>
    <col min="12556" max="12556" width="11.6666666666667" style="457" customWidth="1"/>
    <col min="12557" max="12557" width="23.6666666666667" style="457" customWidth="1"/>
    <col min="12558" max="12558" width="10.6666666666667" style="457" customWidth="1"/>
    <col min="12559" max="12561" width="9.16666666666667" style="457" customWidth="1"/>
    <col min="12562" max="12563" width="9" style="457"/>
    <col min="12564" max="12564" width="20.6666666666667" style="457" customWidth="1"/>
    <col min="12565" max="12565" width="15.1666666666667" style="457" customWidth="1"/>
    <col min="12566" max="12568" width="16.1666666666667" style="457" customWidth="1"/>
    <col min="12569" max="12569" width="20.1666666666667" style="457" customWidth="1"/>
    <col min="12570" max="12570" width="11" style="457" customWidth="1"/>
    <col min="12571" max="12571" width="31.1666666666667" style="457" customWidth="1"/>
    <col min="12572" max="12572" width="17.1666666666667" style="457" customWidth="1"/>
    <col min="12573" max="12799" width="9" style="457"/>
    <col min="12800" max="12800" width="4.66666666666667" style="457" customWidth="1"/>
    <col min="12801" max="12801" width="13.5" style="457" customWidth="1"/>
    <col min="12802" max="12802" width="11" style="457" customWidth="1"/>
    <col min="12803" max="12803" width="8.66666666666667" style="457" customWidth="1"/>
    <col min="12804" max="12804" width="8.16666666666667" style="457" customWidth="1"/>
    <col min="12805" max="12805" width="7.16666666666667" style="457" customWidth="1"/>
    <col min="12806" max="12806" width="10" style="457" customWidth="1"/>
    <col min="12807" max="12807" width="5" style="457" customWidth="1"/>
    <col min="12808" max="12809" width="13.5" style="457" customWidth="1"/>
    <col min="12810" max="12810" width="13.1666666666667" style="457" customWidth="1"/>
    <col min="12811" max="12811" width="11.1666666666667" style="457" customWidth="1"/>
    <col min="12812" max="12812" width="11.6666666666667" style="457" customWidth="1"/>
    <col min="12813" max="12813" width="23.6666666666667" style="457" customWidth="1"/>
    <col min="12814" max="12814" width="10.6666666666667" style="457" customWidth="1"/>
    <col min="12815" max="12817" width="9.16666666666667" style="457" customWidth="1"/>
    <col min="12818" max="12819" width="9" style="457"/>
    <col min="12820" max="12820" width="20.6666666666667" style="457" customWidth="1"/>
    <col min="12821" max="12821" width="15.1666666666667" style="457" customWidth="1"/>
    <col min="12822" max="12824" width="16.1666666666667" style="457" customWidth="1"/>
    <col min="12825" max="12825" width="20.1666666666667" style="457" customWidth="1"/>
    <col min="12826" max="12826" width="11" style="457" customWidth="1"/>
    <col min="12827" max="12827" width="31.1666666666667" style="457" customWidth="1"/>
    <col min="12828" max="12828" width="17.1666666666667" style="457" customWidth="1"/>
    <col min="12829" max="13055" width="9" style="457"/>
    <col min="13056" max="13056" width="4.66666666666667" style="457" customWidth="1"/>
    <col min="13057" max="13057" width="13.5" style="457" customWidth="1"/>
    <col min="13058" max="13058" width="11" style="457" customWidth="1"/>
    <col min="13059" max="13059" width="8.66666666666667" style="457" customWidth="1"/>
    <col min="13060" max="13060" width="8.16666666666667" style="457" customWidth="1"/>
    <col min="13061" max="13061" width="7.16666666666667" style="457" customWidth="1"/>
    <col min="13062" max="13062" width="10" style="457" customWidth="1"/>
    <col min="13063" max="13063" width="5" style="457" customWidth="1"/>
    <col min="13064" max="13065" width="13.5" style="457" customWidth="1"/>
    <col min="13066" max="13066" width="13.1666666666667" style="457" customWidth="1"/>
    <col min="13067" max="13067" width="11.1666666666667" style="457" customWidth="1"/>
    <col min="13068" max="13068" width="11.6666666666667" style="457" customWidth="1"/>
    <col min="13069" max="13069" width="23.6666666666667" style="457" customWidth="1"/>
    <col min="13070" max="13070" width="10.6666666666667" style="457" customWidth="1"/>
    <col min="13071" max="13073" width="9.16666666666667" style="457" customWidth="1"/>
    <col min="13074" max="13075" width="9" style="457"/>
    <col min="13076" max="13076" width="20.6666666666667" style="457" customWidth="1"/>
    <col min="13077" max="13077" width="15.1666666666667" style="457" customWidth="1"/>
    <col min="13078" max="13080" width="16.1666666666667" style="457" customWidth="1"/>
    <col min="13081" max="13081" width="20.1666666666667" style="457" customWidth="1"/>
    <col min="13082" max="13082" width="11" style="457" customWidth="1"/>
    <col min="13083" max="13083" width="31.1666666666667" style="457" customWidth="1"/>
    <col min="13084" max="13084" width="17.1666666666667" style="457" customWidth="1"/>
    <col min="13085" max="13311" width="9" style="457"/>
    <col min="13312" max="13312" width="4.66666666666667" style="457" customWidth="1"/>
    <col min="13313" max="13313" width="13.5" style="457" customWidth="1"/>
    <col min="13314" max="13314" width="11" style="457" customWidth="1"/>
    <col min="13315" max="13315" width="8.66666666666667" style="457" customWidth="1"/>
    <col min="13316" max="13316" width="8.16666666666667" style="457" customWidth="1"/>
    <col min="13317" max="13317" width="7.16666666666667" style="457" customWidth="1"/>
    <col min="13318" max="13318" width="10" style="457" customWidth="1"/>
    <col min="13319" max="13319" width="5" style="457" customWidth="1"/>
    <col min="13320" max="13321" width="13.5" style="457" customWidth="1"/>
    <col min="13322" max="13322" width="13.1666666666667" style="457" customWidth="1"/>
    <col min="13323" max="13323" width="11.1666666666667" style="457" customWidth="1"/>
    <col min="13324" max="13324" width="11.6666666666667" style="457" customWidth="1"/>
    <col min="13325" max="13325" width="23.6666666666667" style="457" customWidth="1"/>
    <col min="13326" max="13326" width="10.6666666666667" style="457" customWidth="1"/>
    <col min="13327" max="13329" width="9.16666666666667" style="457" customWidth="1"/>
    <col min="13330" max="13331" width="9" style="457"/>
    <col min="13332" max="13332" width="20.6666666666667" style="457" customWidth="1"/>
    <col min="13333" max="13333" width="15.1666666666667" style="457" customWidth="1"/>
    <col min="13334" max="13336" width="16.1666666666667" style="457" customWidth="1"/>
    <col min="13337" max="13337" width="20.1666666666667" style="457" customWidth="1"/>
    <col min="13338" max="13338" width="11" style="457" customWidth="1"/>
    <col min="13339" max="13339" width="31.1666666666667" style="457" customWidth="1"/>
    <col min="13340" max="13340" width="17.1666666666667" style="457" customWidth="1"/>
    <col min="13341" max="13567" width="9" style="457"/>
    <col min="13568" max="13568" width="4.66666666666667" style="457" customWidth="1"/>
    <col min="13569" max="13569" width="13.5" style="457" customWidth="1"/>
    <col min="13570" max="13570" width="11" style="457" customWidth="1"/>
    <col min="13571" max="13571" width="8.66666666666667" style="457" customWidth="1"/>
    <col min="13572" max="13572" width="8.16666666666667" style="457" customWidth="1"/>
    <col min="13573" max="13573" width="7.16666666666667" style="457" customWidth="1"/>
    <col min="13574" max="13574" width="10" style="457" customWidth="1"/>
    <col min="13575" max="13575" width="5" style="457" customWidth="1"/>
    <col min="13576" max="13577" width="13.5" style="457" customWidth="1"/>
    <col min="13578" max="13578" width="13.1666666666667" style="457" customWidth="1"/>
    <col min="13579" max="13579" width="11.1666666666667" style="457" customWidth="1"/>
    <col min="13580" max="13580" width="11.6666666666667" style="457" customWidth="1"/>
    <col min="13581" max="13581" width="23.6666666666667" style="457" customWidth="1"/>
    <col min="13582" max="13582" width="10.6666666666667" style="457" customWidth="1"/>
    <col min="13583" max="13585" width="9.16666666666667" style="457" customWidth="1"/>
    <col min="13586" max="13587" width="9" style="457"/>
    <col min="13588" max="13588" width="20.6666666666667" style="457" customWidth="1"/>
    <col min="13589" max="13589" width="15.1666666666667" style="457" customWidth="1"/>
    <col min="13590" max="13592" width="16.1666666666667" style="457" customWidth="1"/>
    <col min="13593" max="13593" width="20.1666666666667" style="457" customWidth="1"/>
    <col min="13594" max="13594" width="11" style="457" customWidth="1"/>
    <col min="13595" max="13595" width="31.1666666666667" style="457" customWidth="1"/>
    <col min="13596" max="13596" width="17.1666666666667" style="457" customWidth="1"/>
    <col min="13597" max="13823" width="9" style="457"/>
    <col min="13824" max="13824" width="4.66666666666667" style="457" customWidth="1"/>
    <col min="13825" max="13825" width="13.5" style="457" customWidth="1"/>
    <col min="13826" max="13826" width="11" style="457" customWidth="1"/>
    <col min="13827" max="13827" width="8.66666666666667" style="457" customWidth="1"/>
    <col min="13828" max="13828" width="8.16666666666667" style="457" customWidth="1"/>
    <col min="13829" max="13829" width="7.16666666666667" style="457" customWidth="1"/>
    <col min="13830" max="13830" width="10" style="457" customWidth="1"/>
    <col min="13831" max="13831" width="5" style="457" customWidth="1"/>
    <col min="13832" max="13833" width="13.5" style="457" customWidth="1"/>
    <col min="13834" max="13834" width="13.1666666666667" style="457" customWidth="1"/>
    <col min="13835" max="13835" width="11.1666666666667" style="457" customWidth="1"/>
    <col min="13836" max="13836" width="11.6666666666667" style="457" customWidth="1"/>
    <col min="13837" max="13837" width="23.6666666666667" style="457" customWidth="1"/>
    <col min="13838" max="13838" width="10.6666666666667" style="457" customWidth="1"/>
    <col min="13839" max="13841" width="9.16666666666667" style="457" customWidth="1"/>
    <col min="13842" max="13843" width="9" style="457"/>
    <col min="13844" max="13844" width="20.6666666666667" style="457" customWidth="1"/>
    <col min="13845" max="13845" width="15.1666666666667" style="457" customWidth="1"/>
    <col min="13846" max="13848" width="16.1666666666667" style="457" customWidth="1"/>
    <col min="13849" max="13849" width="20.1666666666667" style="457" customWidth="1"/>
    <col min="13850" max="13850" width="11" style="457" customWidth="1"/>
    <col min="13851" max="13851" width="31.1666666666667" style="457" customWidth="1"/>
    <col min="13852" max="13852" width="17.1666666666667" style="457" customWidth="1"/>
    <col min="13853" max="14079" width="9" style="457"/>
    <col min="14080" max="14080" width="4.66666666666667" style="457" customWidth="1"/>
    <col min="14081" max="14081" width="13.5" style="457" customWidth="1"/>
    <col min="14082" max="14082" width="11" style="457" customWidth="1"/>
    <col min="14083" max="14083" width="8.66666666666667" style="457" customWidth="1"/>
    <col min="14084" max="14084" width="8.16666666666667" style="457" customWidth="1"/>
    <col min="14085" max="14085" width="7.16666666666667" style="457" customWidth="1"/>
    <col min="14086" max="14086" width="10" style="457" customWidth="1"/>
    <col min="14087" max="14087" width="5" style="457" customWidth="1"/>
    <col min="14088" max="14089" width="13.5" style="457" customWidth="1"/>
    <col min="14090" max="14090" width="13.1666666666667" style="457" customWidth="1"/>
    <col min="14091" max="14091" width="11.1666666666667" style="457" customWidth="1"/>
    <col min="14092" max="14092" width="11.6666666666667" style="457" customWidth="1"/>
    <col min="14093" max="14093" width="23.6666666666667" style="457" customWidth="1"/>
    <col min="14094" max="14094" width="10.6666666666667" style="457" customWidth="1"/>
    <col min="14095" max="14097" width="9.16666666666667" style="457" customWidth="1"/>
    <col min="14098" max="14099" width="9" style="457"/>
    <col min="14100" max="14100" width="20.6666666666667" style="457" customWidth="1"/>
    <col min="14101" max="14101" width="15.1666666666667" style="457" customWidth="1"/>
    <col min="14102" max="14104" width="16.1666666666667" style="457" customWidth="1"/>
    <col min="14105" max="14105" width="20.1666666666667" style="457" customWidth="1"/>
    <col min="14106" max="14106" width="11" style="457" customWidth="1"/>
    <col min="14107" max="14107" width="31.1666666666667" style="457" customWidth="1"/>
    <col min="14108" max="14108" width="17.1666666666667" style="457" customWidth="1"/>
    <col min="14109" max="14335" width="9" style="457"/>
    <col min="14336" max="14336" width="4.66666666666667" style="457" customWidth="1"/>
    <col min="14337" max="14337" width="13.5" style="457" customWidth="1"/>
    <col min="14338" max="14338" width="11" style="457" customWidth="1"/>
    <col min="14339" max="14339" width="8.66666666666667" style="457" customWidth="1"/>
    <col min="14340" max="14340" width="8.16666666666667" style="457" customWidth="1"/>
    <col min="14341" max="14341" width="7.16666666666667" style="457" customWidth="1"/>
    <col min="14342" max="14342" width="10" style="457" customWidth="1"/>
    <col min="14343" max="14343" width="5" style="457" customWidth="1"/>
    <col min="14344" max="14345" width="13.5" style="457" customWidth="1"/>
    <col min="14346" max="14346" width="13.1666666666667" style="457" customWidth="1"/>
    <col min="14347" max="14347" width="11.1666666666667" style="457" customWidth="1"/>
    <col min="14348" max="14348" width="11.6666666666667" style="457" customWidth="1"/>
    <col min="14349" max="14349" width="23.6666666666667" style="457" customWidth="1"/>
    <col min="14350" max="14350" width="10.6666666666667" style="457" customWidth="1"/>
    <col min="14351" max="14353" width="9.16666666666667" style="457" customWidth="1"/>
    <col min="14354" max="14355" width="9" style="457"/>
    <col min="14356" max="14356" width="20.6666666666667" style="457" customWidth="1"/>
    <col min="14357" max="14357" width="15.1666666666667" style="457" customWidth="1"/>
    <col min="14358" max="14360" width="16.1666666666667" style="457" customWidth="1"/>
    <col min="14361" max="14361" width="20.1666666666667" style="457" customWidth="1"/>
    <col min="14362" max="14362" width="11" style="457" customWidth="1"/>
    <col min="14363" max="14363" width="31.1666666666667" style="457" customWidth="1"/>
    <col min="14364" max="14364" width="17.1666666666667" style="457" customWidth="1"/>
    <col min="14365" max="14591" width="9" style="457"/>
    <col min="14592" max="14592" width="4.66666666666667" style="457" customWidth="1"/>
    <col min="14593" max="14593" width="13.5" style="457" customWidth="1"/>
    <col min="14594" max="14594" width="11" style="457" customWidth="1"/>
    <col min="14595" max="14595" width="8.66666666666667" style="457" customWidth="1"/>
    <col min="14596" max="14596" width="8.16666666666667" style="457" customWidth="1"/>
    <col min="14597" max="14597" width="7.16666666666667" style="457" customWidth="1"/>
    <col min="14598" max="14598" width="10" style="457" customWidth="1"/>
    <col min="14599" max="14599" width="5" style="457" customWidth="1"/>
    <col min="14600" max="14601" width="13.5" style="457" customWidth="1"/>
    <col min="14602" max="14602" width="13.1666666666667" style="457" customWidth="1"/>
    <col min="14603" max="14603" width="11.1666666666667" style="457" customWidth="1"/>
    <col min="14604" max="14604" width="11.6666666666667" style="457" customWidth="1"/>
    <col min="14605" max="14605" width="23.6666666666667" style="457" customWidth="1"/>
    <col min="14606" max="14606" width="10.6666666666667" style="457" customWidth="1"/>
    <col min="14607" max="14609" width="9.16666666666667" style="457" customWidth="1"/>
    <col min="14610" max="14611" width="9" style="457"/>
    <col min="14612" max="14612" width="20.6666666666667" style="457" customWidth="1"/>
    <col min="14613" max="14613" width="15.1666666666667" style="457" customWidth="1"/>
    <col min="14614" max="14616" width="16.1666666666667" style="457" customWidth="1"/>
    <col min="14617" max="14617" width="20.1666666666667" style="457" customWidth="1"/>
    <col min="14618" max="14618" width="11" style="457" customWidth="1"/>
    <col min="14619" max="14619" width="31.1666666666667" style="457" customWidth="1"/>
    <col min="14620" max="14620" width="17.1666666666667" style="457" customWidth="1"/>
    <col min="14621" max="14847" width="9" style="457"/>
    <col min="14848" max="14848" width="4.66666666666667" style="457" customWidth="1"/>
    <col min="14849" max="14849" width="13.5" style="457" customWidth="1"/>
    <col min="14850" max="14850" width="11" style="457" customWidth="1"/>
    <col min="14851" max="14851" width="8.66666666666667" style="457" customWidth="1"/>
    <col min="14852" max="14852" width="8.16666666666667" style="457" customWidth="1"/>
    <col min="14853" max="14853" width="7.16666666666667" style="457" customWidth="1"/>
    <col min="14854" max="14854" width="10" style="457" customWidth="1"/>
    <col min="14855" max="14855" width="5" style="457" customWidth="1"/>
    <col min="14856" max="14857" width="13.5" style="457" customWidth="1"/>
    <col min="14858" max="14858" width="13.1666666666667" style="457" customWidth="1"/>
    <col min="14859" max="14859" width="11.1666666666667" style="457" customWidth="1"/>
    <col min="14860" max="14860" width="11.6666666666667" style="457" customWidth="1"/>
    <col min="14861" max="14861" width="23.6666666666667" style="457" customWidth="1"/>
    <col min="14862" max="14862" width="10.6666666666667" style="457" customWidth="1"/>
    <col min="14863" max="14865" width="9.16666666666667" style="457" customWidth="1"/>
    <col min="14866" max="14867" width="9" style="457"/>
    <col min="14868" max="14868" width="20.6666666666667" style="457" customWidth="1"/>
    <col min="14869" max="14869" width="15.1666666666667" style="457" customWidth="1"/>
    <col min="14870" max="14872" width="16.1666666666667" style="457" customWidth="1"/>
    <col min="14873" max="14873" width="20.1666666666667" style="457" customWidth="1"/>
    <col min="14874" max="14874" width="11" style="457" customWidth="1"/>
    <col min="14875" max="14875" width="31.1666666666667" style="457" customWidth="1"/>
    <col min="14876" max="14876" width="17.1666666666667" style="457" customWidth="1"/>
    <col min="14877" max="15103" width="9" style="457"/>
    <col min="15104" max="15104" width="4.66666666666667" style="457" customWidth="1"/>
    <col min="15105" max="15105" width="13.5" style="457" customWidth="1"/>
    <col min="15106" max="15106" width="11" style="457" customWidth="1"/>
    <col min="15107" max="15107" width="8.66666666666667" style="457" customWidth="1"/>
    <col min="15108" max="15108" width="8.16666666666667" style="457" customWidth="1"/>
    <col min="15109" max="15109" width="7.16666666666667" style="457" customWidth="1"/>
    <col min="15110" max="15110" width="10" style="457" customWidth="1"/>
    <col min="15111" max="15111" width="5" style="457" customWidth="1"/>
    <col min="15112" max="15113" width="13.5" style="457" customWidth="1"/>
    <col min="15114" max="15114" width="13.1666666666667" style="457" customWidth="1"/>
    <col min="15115" max="15115" width="11.1666666666667" style="457" customWidth="1"/>
    <col min="15116" max="15116" width="11.6666666666667" style="457" customWidth="1"/>
    <col min="15117" max="15117" width="23.6666666666667" style="457" customWidth="1"/>
    <col min="15118" max="15118" width="10.6666666666667" style="457" customWidth="1"/>
    <col min="15119" max="15121" width="9.16666666666667" style="457" customWidth="1"/>
    <col min="15122" max="15123" width="9" style="457"/>
    <col min="15124" max="15124" width="20.6666666666667" style="457" customWidth="1"/>
    <col min="15125" max="15125" width="15.1666666666667" style="457" customWidth="1"/>
    <col min="15126" max="15128" width="16.1666666666667" style="457" customWidth="1"/>
    <col min="15129" max="15129" width="20.1666666666667" style="457" customWidth="1"/>
    <col min="15130" max="15130" width="11" style="457" customWidth="1"/>
    <col min="15131" max="15131" width="31.1666666666667" style="457" customWidth="1"/>
    <col min="15132" max="15132" width="17.1666666666667" style="457" customWidth="1"/>
    <col min="15133" max="15359" width="9" style="457"/>
    <col min="15360" max="15360" width="4.66666666666667" style="457" customWidth="1"/>
    <col min="15361" max="15361" width="13.5" style="457" customWidth="1"/>
    <col min="15362" max="15362" width="11" style="457" customWidth="1"/>
    <col min="15363" max="15363" width="8.66666666666667" style="457" customWidth="1"/>
    <col min="15364" max="15364" width="8.16666666666667" style="457" customWidth="1"/>
    <col min="15365" max="15365" width="7.16666666666667" style="457" customWidth="1"/>
    <col min="15366" max="15366" width="10" style="457" customWidth="1"/>
    <col min="15367" max="15367" width="5" style="457" customWidth="1"/>
    <col min="15368" max="15369" width="13.5" style="457" customWidth="1"/>
    <col min="15370" max="15370" width="13.1666666666667" style="457" customWidth="1"/>
    <col min="15371" max="15371" width="11.1666666666667" style="457" customWidth="1"/>
    <col min="15372" max="15372" width="11.6666666666667" style="457" customWidth="1"/>
    <col min="15373" max="15373" width="23.6666666666667" style="457" customWidth="1"/>
    <col min="15374" max="15374" width="10.6666666666667" style="457" customWidth="1"/>
    <col min="15375" max="15377" width="9.16666666666667" style="457" customWidth="1"/>
    <col min="15378" max="15379" width="9" style="457"/>
    <col min="15380" max="15380" width="20.6666666666667" style="457" customWidth="1"/>
    <col min="15381" max="15381" width="15.1666666666667" style="457" customWidth="1"/>
    <col min="15382" max="15384" width="16.1666666666667" style="457" customWidth="1"/>
    <col min="15385" max="15385" width="20.1666666666667" style="457" customWidth="1"/>
    <col min="15386" max="15386" width="11" style="457" customWidth="1"/>
    <col min="15387" max="15387" width="31.1666666666667" style="457" customWidth="1"/>
    <col min="15388" max="15388" width="17.1666666666667" style="457" customWidth="1"/>
    <col min="15389" max="15615" width="9" style="457"/>
    <col min="15616" max="15616" width="4.66666666666667" style="457" customWidth="1"/>
    <col min="15617" max="15617" width="13.5" style="457" customWidth="1"/>
    <col min="15618" max="15618" width="11" style="457" customWidth="1"/>
    <col min="15619" max="15619" width="8.66666666666667" style="457" customWidth="1"/>
    <col min="15620" max="15620" width="8.16666666666667" style="457" customWidth="1"/>
    <col min="15621" max="15621" width="7.16666666666667" style="457" customWidth="1"/>
    <col min="15622" max="15622" width="10" style="457" customWidth="1"/>
    <col min="15623" max="15623" width="5" style="457" customWidth="1"/>
    <col min="15624" max="15625" width="13.5" style="457" customWidth="1"/>
    <col min="15626" max="15626" width="13.1666666666667" style="457" customWidth="1"/>
    <col min="15627" max="15627" width="11.1666666666667" style="457" customWidth="1"/>
    <col min="15628" max="15628" width="11.6666666666667" style="457" customWidth="1"/>
    <col min="15629" max="15629" width="23.6666666666667" style="457" customWidth="1"/>
    <col min="15630" max="15630" width="10.6666666666667" style="457" customWidth="1"/>
    <col min="15631" max="15633" width="9.16666666666667" style="457" customWidth="1"/>
    <col min="15634" max="15635" width="9" style="457"/>
    <col min="15636" max="15636" width="20.6666666666667" style="457" customWidth="1"/>
    <col min="15637" max="15637" width="15.1666666666667" style="457" customWidth="1"/>
    <col min="15638" max="15640" width="16.1666666666667" style="457" customWidth="1"/>
    <col min="15641" max="15641" width="20.1666666666667" style="457" customWidth="1"/>
    <col min="15642" max="15642" width="11" style="457" customWidth="1"/>
    <col min="15643" max="15643" width="31.1666666666667" style="457" customWidth="1"/>
    <col min="15644" max="15644" width="17.1666666666667" style="457" customWidth="1"/>
    <col min="15645" max="15871" width="9" style="457"/>
    <col min="15872" max="15872" width="4.66666666666667" style="457" customWidth="1"/>
    <col min="15873" max="15873" width="13.5" style="457" customWidth="1"/>
    <col min="15874" max="15874" width="11" style="457" customWidth="1"/>
    <col min="15875" max="15875" width="8.66666666666667" style="457" customWidth="1"/>
    <col min="15876" max="15876" width="8.16666666666667" style="457" customWidth="1"/>
    <col min="15877" max="15877" width="7.16666666666667" style="457" customWidth="1"/>
    <col min="15878" max="15878" width="10" style="457" customWidth="1"/>
    <col min="15879" max="15879" width="5" style="457" customWidth="1"/>
    <col min="15880" max="15881" width="13.5" style="457" customWidth="1"/>
    <col min="15882" max="15882" width="13.1666666666667" style="457" customWidth="1"/>
    <col min="15883" max="15883" width="11.1666666666667" style="457" customWidth="1"/>
    <col min="15884" max="15884" width="11.6666666666667" style="457" customWidth="1"/>
    <col min="15885" max="15885" width="23.6666666666667" style="457" customWidth="1"/>
    <col min="15886" max="15886" width="10.6666666666667" style="457" customWidth="1"/>
    <col min="15887" max="15889" width="9.16666666666667" style="457" customWidth="1"/>
    <col min="15890" max="15891" width="9" style="457"/>
    <col min="15892" max="15892" width="20.6666666666667" style="457" customWidth="1"/>
    <col min="15893" max="15893" width="15.1666666666667" style="457" customWidth="1"/>
    <col min="15894" max="15896" width="16.1666666666667" style="457" customWidth="1"/>
    <col min="15897" max="15897" width="20.1666666666667" style="457" customWidth="1"/>
    <col min="15898" max="15898" width="11" style="457" customWidth="1"/>
    <col min="15899" max="15899" width="31.1666666666667" style="457" customWidth="1"/>
    <col min="15900" max="15900" width="17.1666666666667" style="457" customWidth="1"/>
    <col min="15901" max="16127" width="9" style="457"/>
    <col min="16128" max="16128" width="4.66666666666667" style="457" customWidth="1"/>
    <col min="16129" max="16129" width="13.5" style="457" customWidth="1"/>
    <col min="16130" max="16130" width="11" style="457" customWidth="1"/>
    <col min="16131" max="16131" width="8.66666666666667" style="457" customWidth="1"/>
    <col min="16132" max="16132" width="8.16666666666667" style="457" customWidth="1"/>
    <col min="16133" max="16133" width="7.16666666666667" style="457" customWidth="1"/>
    <col min="16134" max="16134" width="10" style="457" customWidth="1"/>
    <col min="16135" max="16135" width="5" style="457" customWidth="1"/>
    <col min="16136" max="16137" width="13.5" style="457" customWidth="1"/>
    <col min="16138" max="16138" width="13.1666666666667" style="457" customWidth="1"/>
    <col min="16139" max="16139" width="11.1666666666667" style="457" customWidth="1"/>
    <col min="16140" max="16140" width="11.6666666666667" style="457" customWidth="1"/>
    <col min="16141" max="16141" width="23.6666666666667" style="457" customWidth="1"/>
    <col min="16142" max="16142" width="10.6666666666667" style="457" customWidth="1"/>
    <col min="16143" max="16145" width="9.16666666666667" style="457" customWidth="1"/>
    <col min="16146" max="16147" width="9" style="457"/>
    <col min="16148" max="16148" width="20.6666666666667" style="457" customWidth="1"/>
    <col min="16149" max="16149" width="15.1666666666667" style="457" customWidth="1"/>
    <col min="16150" max="16152" width="16.1666666666667" style="457" customWidth="1"/>
    <col min="16153" max="16153" width="20.1666666666667" style="457" customWidth="1"/>
    <col min="16154" max="16154" width="11" style="457" customWidth="1"/>
    <col min="16155" max="16155" width="31.1666666666667" style="457" customWidth="1"/>
    <col min="16156" max="16156" width="17.1666666666667" style="457" customWidth="1"/>
    <col min="16157" max="16384" width="9" style="457"/>
  </cols>
  <sheetData>
    <row r="1" spans="1:35">
      <c r="A1" s="399" t="s">
        <v>398</v>
      </c>
    </row>
    <row r="2" s="454" customFormat="1" ht="30" customHeight="1" spans="1:35">
      <c r="A2" s="459" t="s">
        <v>777</v>
      </c>
      <c r="B2" s="459"/>
      <c r="C2" s="459"/>
      <c r="D2" s="459"/>
      <c r="E2" s="459"/>
      <c r="F2" s="459"/>
      <c r="G2" s="459"/>
      <c r="H2" s="459"/>
      <c r="I2" s="459"/>
      <c r="J2" s="459"/>
      <c r="K2" s="459"/>
      <c r="L2" s="459"/>
      <c r="M2" s="459"/>
      <c r="N2" s="459"/>
      <c r="O2" s="459"/>
      <c r="P2" s="459"/>
      <c r="Q2" s="459"/>
      <c r="R2" s="459"/>
      <c r="S2" s="459"/>
      <c r="T2" s="459"/>
      <c r="U2" s="459"/>
      <c r="V2" s="459"/>
      <c r="W2" s="459"/>
      <c r="X2" s="459"/>
      <c r="Y2" s="459"/>
      <c r="Z2" s="459"/>
      <c r="AA2" s="459"/>
    </row>
    <row r="3" s="454" customFormat="1" spans="1:35">
      <c r="A3" s="460" t="str">
        <f>"评估基准日："&amp;TEXT(基本信息输入表!M7,"yyyy年mm月dd日")</f>
        <v>评估基准日：2025年11月30日</v>
      </c>
      <c r="B3" s="460"/>
      <c r="C3" s="460"/>
      <c r="D3" s="460"/>
      <c r="E3" s="460"/>
      <c r="F3" s="460"/>
      <c r="G3" s="460"/>
      <c r="H3" s="460"/>
      <c r="I3" s="460"/>
      <c r="J3" s="460"/>
      <c r="K3" s="460"/>
      <c r="L3" s="460"/>
      <c r="M3" s="460"/>
      <c r="N3" s="460"/>
      <c r="O3" s="460"/>
      <c r="P3" s="460"/>
      <c r="Q3" s="460"/>
      <c r="R3" s="460"/>
      <c r="S3" s="460"/>
      <c r="T3" s="460"/>
      <c r="U3" s="460"/>
      <c r="V3" s="460"/>
      <c r="W3" s="460"/>
      <c r="X3" s="460"/>
      <c r="Y3" s="460"/>
      <c r="Z3" s="460"/>
      <c r="AA3" s="460"/>
    </row>
    <row r="4" s="454" customFormat="1" ht="14.25" customHeight="1" spans="1:35">
      <c r="A4" s="460"/>
      <c r="B4" s="461"/>
      <c r="C4" s="461"/>
      <c r="D4" s="461"/>
      <c r="E4" s="461"/>
      <c r="F4" s="460"/>
      <c r="G4" s="460"/>
      <c r="H4" s="460"/>
      <c r="I4" s="462"/>
      <c r="J4" s="462"/>
      <c r="K4" s="462"/>
      <c r="L4" s="462"/>
      <c r="M4" s="463"/>
      <c r="N4" s="463"/>
      <c r="Z4" s="463" t="s">
        <v>778</v>
      </c>
      <c r="AA4" s="463"/>
    </row>
    <row r="5" s="454" customFormat="1" ht="15.75" customHeight="1" spans="1:35">
      <c r="A5" s="464" t="str">
        <f>基本信息输入表!K6&amp;"："&amp;基本信息输入表!M6</f>
        <v>产权持有人：湖北省徽工生物技本研究有限公司</v>
      </c>
      <c r="B5" s="465"/>
      <c r="C5" s="465"/>
      <c r="D5" s="465"/>
      <c r="E5" s="466"/>
      <c r="F5" s="467"/>
      <c r="G5" s="467"/>
      <c r="H5" s="467"/>
      <c r="I5" s="467"/>
      <c r="J5" s="467"/>
      <c r="K5" s="467"/>
      <c r="L5" s="467"/>
      <c r="M5" s="467"/>
      <c r="N5" s="468"/>
      <c r="Z5" s="467"/>
      <c r="AA5" s="10" t="str">
        <f>"金额单位："&amp;基本信息输入表!M10&amp;"元"</f>
        <v>金额单位：人民币元</v>
      </c>
    </row>
    <row r="6" s="455" customFormat="1" ht="15.75" customHeight="1" spans="1:35">
      <c r="A6" s="469" t="s">
        <v>401</v>
      </c>
      <c r="B6" s="470" t="s">
        <v>751</v>
      </c>
      <c r="C6" s="471" t="s">
        <v>752</v>
      </c>
      <c r="D6" s="470" t="s">
        <v>753</v>
      </c>
      <c r="E6" s="470" t="s">
        <v>754</v>
      </c>
      <c r="F6" s="472" t="s">
        <v>755</v>
      </c>
      <c r="G6" s="472" t="s">
        <v>779</v>
      </c>
      <c r="H6" s="470" t="s">
        <v>756</v>
      </c>
      <c r="I6" s="470" t="s">
        <v>757</v>
      </c>
      <c r="J6" s="470" t="s">
        <v>780</v>
      </c>
      <c r="K6" s="471" t="s">
        <v>759</v>
      </c>
      <c r="L6" s="471" t="s">
        <v>760</v>
      </c>
      <c r="M6" s="471" t="s">
        <v>761</v>
      </c>
      <c r="N6" s="471" t="s">
        <v>781</v>
      </c>
      <c r="O6" s="471" t="s">
        <v>782</v>
      </c>
      <c r="P6" s="470"/>
      <c r="Q6" s="470"/>
      <c r="R6" s="470"/>
      <c r="S6" s="470"/>
      <c r="T6" s="470"/>
      <c r="U6" s="472" t="s">
        <v>403</v>
      </c>
      <c r="V6" s="473" t="s">
        <v>404</v>
      </c>
      <c r="W6" s="474" t="s">
        <v>783</v>
      </c>
      <c r="X6" s="475" t="s">
        <v>765</v>
      </c>
      <c r="Y6" s="473" t="s">
        <v>766</v>
      </c>
      <c r="Z6" s="476" t="s">
        <v>407</v>
      </c>
      <c r="AA6" s="476" t="s">
        <v>503</v>
      </c>
      <c r="AB6" s="477"/>
      <c r="AC6" s="477"/>
      <c r="AD6" s="477"/>
      <c r="AE6" s="477"/>
      <c r="AF6" s="477"/>
    </row>
    <row r="7" s="455" customFormat="1" ht="24" spans="1:35">
      <c r="A7" s="478"/>
      <c r="B7" s="479"/>
      <c r="C7" s="478"/>
      <c r="D7" s="479"/>
      <c r="E7" s="479"/>
      <c r="F7" s="480"/>
      <c r="G7" s="481"/>
      <c r="H7" s="479"/>
      <c r="I7" s="482"/>
      <c r="J7" s="482"/>
      <c r="K7" s="478" t="s">
        <v>767</v>
      </c>
      <c r="L7" s="478" t="s">
        <v>767</v>
      </c>
      <c r="M7" s="478" t="s">
        <v>767</v>
      </c>
      <c r="N7" s="478" t="s">
        <v>767</v>
      </c>
      <c r="O7" s="483" t="s">
        <v>768</v>
      </c>
      <c r="P7" s="483" t="s">
        <v>769</v>
      </c>
      <c r="Q7" s="483" t="s">
        <v>784</v>
      </c>
      <c r="R7" s="484" t="s">
        <v>771</v>
      </c>
      <c r="S7" s="484" t="s">
        <v>772</v>
      </c>
      <c r="T7" s="483" t="s">
        <v>773</v>
      </c>
      <c r="U7" s="485"/>
      <c r="V7" s="486"/>
      <c r="W7" s="487"/>
      <c r="X7" s="488"/>
      <c r="Y7" s="486"/>
      <c r="Z7" s="489"/>
      <c r="AA7" s="490"/>
      <c r="AB7" s="14" t="s">
        <v>518</v>
      </c>
      <c r="AC7" s="477"/>
      <c r="AD7" s="477"/>
      <c r="AE7" s="477"/>
      <c r="AF7" s="477"/>
    </row>
    <row r="8" s="455" customFormat="1" spans="1:35">
      <c r="A8" s="15" t="str">
        <f>IF(C8="","",ROW()-7)</f>
        <v/>
      </c>
      <c r="B8" s="491"/>
      <c r="C8" s="492"/>
      <c r="D8" s="491"/>
      <c r="E8" s="493"/>
      <c r="F8" s="493"/>
      <c r="G8" s="494"/>
      <c r="H8" s="493"/>
      <c r="I8" s="17"/>
      <c r="J8" s="17"/>
      <c r="K8" s="495"/>
      <c r="L8" s="492"/>
      <c r="M8" s="492"/>
      <c r="N8" s="492"/>
      <c r="O8" s="496"/>
      <c r="P8" s="496"/>
      <c r="Q8" s="496"/>
      <c r="R8" s="496"/>
      <c r="S8" s="497"/>
      <c r="T8" s="498"/>
      <c r="U8" s="18"/>
      <c r="V8" s="18"/>
      <c r="W8" s="18"/>
      <c r="X8" s="18"/>
      <c r="Y8" s="18"/>
      <c r="Z8" s="18" t="str">
        <f>IF(X8=0,"",(Y8-X8)/X8*100)</f>
        <v/>
      </c>
      <c r="AA8" s="493"/>
      <c r="AB8" s="19" t="s">
        <v>519</v>
      </c>
      <c r="AC8" s="477"/>
      <c r="AD8" s="477"/>
      <c r="AE8" s="477"/>
      <c r="AF8" s="477"/>
    </row>
    <row r="9" s="455" customFormat="1" spans="1:35">
      <c r="A9" s="15" t="str">
        <f t="shared" ref="A9:A24" si="0">IF(C9="","",ROW()-7)</f>
        <v/>
      </c>
      <c r="B9" s="491"/>
      <c r="C9" s="492"/>
      <c r="D9" s="491"/>
      <c r="E9" s="491"/>
      <c r="F9" s="493"/>
      <c r="G9" s="499"/>
      <c r="H9" s="491"/>
      <c r="I9" s="17"/>
      <c r="J9" s="17"/>
      <c r="K9" s="492"/>
      <c r="L9" s="492"/>
      <c r="M9" s="492"/>
      <c r="N9" s="492"/>
      <c r="O9" s="496"/>
      <c r="P9" s="496"/>
      <c r="Q9" s="496"/>
      <c r="R9" s="496"/>
      <c r="S9" s="497"/>
      <c r="T9" s="498"/>
      <c r="U9" s="18"/>
      <c r="V9" s="18"/>
      <c r="W9" s="18"/>
      <c r="X9" s="18"/>
      <c r="Y9" s="18"/>
      <c r="Z9" s="18" t="str">
        <f t="shared" ref="Z9:Z27" si="1">IF(X9=0,"",(Y9-X9)/X9*100)</f>
        <v/>
      </c>
      <c r="AA9" s="493"/>
      <c r="AB9" s="19" t="s">
        <v>520</v>
      </c>
      <c r="AC9" s="477"/>
      <c r="AD9" s="477"/>
      <c r="AE9" s="477"/>
      <c r="AF9" s="477"/>
    </row>
    <row r="10" s="455" customFormat="1" spans="1:35">
      <c r="A10" s="15" t="str">
        <f t="shared" si="0"/>
        <v/>
      </c>
      <c r="B10" s="491"/>
      <c r="C10" s="492"/>
      <c r="D10" s="491"/>
      <c r="E10" s="491"/>
      <c r="F10" s="491"/>
      <c r="G10" s="499"/>
      <c r="H10" s="491"/>
      <c r="I10" s="17"/>
      <c r="J10" s="17"/>
      <c r="K10" s="492"/>
      <c r="L10" s="492"/>
      <c r="M10" s="492"/>
      <c r="N10" s="492"/>
      <c r="O10" s="497"/>
      <c r="P10" s="497"/>
      <c r="Q10" s="497"/>
      <c r="R10" s="497"/>
      <c r="S10" s="497"/>
      <c r="T10" s="498"/>
      <c r="U10" s="18"/>
      <c r="V10" s="18"/>
      <c r="W10" s="18"/>
      <c r="X10" s="18"/>
      <c r="Y10" s="18"/>
      <c r="Z10" s="18" t="str">
        <f t="shared" si="1"/>
        <v/>
      </c>
      <c r="AA10" s="493"/>
      <c r="AB10" s="19" t="s">
        <v>521</v>
      </c>
      <c r="AC10" s="477"/>
      <c r="AD10" s="477"/>
      <c r="AE10" s="477"/>
      <c r="AF10" s="477"/>
    </row>
    <row r="11" s="455" customFormat="1" spans="1:35">
      <c r="A11" s="15" t="str">
        <f t="shared" si="0"/>
        <v/>
      </c>
      <c r="B11" s="491"/>
      <c r="C11" s="492"/>
      <c r="D11" s="491"/>
      <c r="E11" s="491"/>
      <c r="F11" s="493"/>
      <c r="G11" s="494"/>
      <c r="H11" s="491"/>
      <c r="I11" s="17"/>
      <c r="J11" s="17"/>
      <c r="K11" s="492"/>
      <c r="L11" s="492"/>
      <c r="M11" s="492"/>
      <c r="N11" s="492"/>
      <c r="O11" s="497"/>
      <c r="P11" s="497"/>
      <c r="Q11" s="497"/>
      <c r="R11" s="497"/>
      <c r="S11" s="497"/>
      <c r="T11" s="498"/>
      <c r="U11" s="18"/>
      <c r="V11" s="18"/>
      <c r="W11" s="18"/>
      <c r="X11" s="18"/>
      <c r="Y11" s="18"/>
      <c r="Z11" s="18" t="str">
        <f t="shared" si="1"/>
        <v/>
      </c>
      <c r="AA11" s="493"/>
      <c r="AB11" s="19" t="s">
        <v>522</v>
      </c>
      <c r="AC11" s="477"/>
      <c r="AD11" s="477"/>
      <c r="AE11" s="477"/>
      <c r="AF11" s="477"/>
    </row>
    <row r="12" s="455" customFormat="1" spans="1:35">
      <c r="A12" s="15" t="str">
        <f t="shared" si="0"/>
        <v/>
      </c>
      <c r="B12" s="500"/>
      <c r="C12" s="495"/>
      <c r="D12" s="493"/>
      <c r="E12" s="493"/>
      <c r="F12" s="493"/>
      <c r="G12" s="501"/>
      <c r="H12" s="493"/>
      <c r="I12" s="502"/>
      <c r="J12" s="502"/>
      <c r="K12" s="495"/>
      <c r="L12" s="495"/>
      <c r="M12" s="495"/>
      <c r="N12" s="495"/>
      <c r="O12" s="501"/>
      <c r="P12" s="501"/>
      <c r="Q12" s="501"/>
      <c r="R12" s="501"/>
      <c r="S12" s="501"/>
      <c r="T12" s="501"/>
      <c r="U12" s="18"/>
      <c r="V12" s="18"/>
      <c r="W12" s="18"/>
      <c r="X12" s="18"/>
      <c r="Y12" s="18"/>
      <c r="Z12" s="18" t="str">
        <f t="shared" si="1"/>
        <v/>
      </c>
      <c r="AA12" s="493"/>
      <c r="AB12" s="19" t="s">
        <v>523</v>
      </c>
      <c r="AC12" s="503"/>
      <c r="AD12" s="503"/>
      <c r="AE12" s="503"/>
      <c r="AF12" s="477"/>
      <c r="AG12" s="477"/>
      <c r="AH12" s="477"/>
      <c r="AI12" s="477"/>
    </row>
    <row r="13" s="455" customFormat="1" spans="1:35">
      <c r="A13" s="15" t="str">
        <f t="shared" si="0"/>
        <v/>
      </c>
      <c r="B13" s="500"/>
      <c r="C13" s="492"/>
      <c r="D13" s="491"/>
      <c r="E13" s="491"/>
      <c r="F13" s="493"/>
      <c r="G13" s="494"/>
      <c r="H13" s="491"/>
      <c r="I13" s="504"/>
      <c r="J13" s="504"/>
      <c r="K13" s="492"/>
      <c r="L13" s="492"/>
      <c r="M13" s="492"/>
      <c r="N13" s="492"/>
      <c r="O13" s="496"/>
      <c r="P13" s="497"/>
      <c r="Q13" s="497"/>
      <c r="R13" s="496"/>
      <c r="S13" s="498"/>
      <c r="T13" s="498"/>
      <c r="U13" s="18"/>
      <c r="V13" s="18"/>
      <c r="W13" s="18"/>
      <c r="X13" s="18"/>
      <c r="Y13" s="18"/>
      <c r="Z13" s="18" t="str">
        <f t="shared" si="1"/>
        <v/>
      </c>
      <c r="AA13" s="493"/>
      <c r="AB13" s="19" t="s">
        <v>524</v>
      </c>
      <c r="AC13" s="505"/>
      <c r="AD13" s="505"/>
      <c r="AE13" s="505"/>
    </row>
    <row r="14" s="455" customFormat="1" spans="1:35">
      <c r="A14" s="15" t="str">
        <f t="shared" si="0"/>
        <v/>
      </c>
      <c r="B14" s="500"/>
      <c r="C14" s="492"/>
      <c r="D14" s="491"/>
      <c r="E14" s="491"/>
      <c r="F14" s="491"/>
      <c r="G14" s="497"/>
      <c r="H14" s="491"/>
      <c r="I14" s="504"/>
      <c r="J14" s="504"/>
      <c r="K14" s="492"/>
      <c r="L14" s="492"/>
      <c r="M14" s="492"/>
      <c r="N14" s="492"/>
      <c r="O14" s="497"/>
      <c r="P14" s="497"/>
      <c r="Q14" s="497"/>
      <c r="R14" s="497"/>
      <c r="S14" s="497"/>
      <c r="T14" s="497"/>
      <c r="U14" s="18"/>
      <c r="V14" s="18"/>
      <c r="W14" s="18"/>
      <c r="X14" s="18"/>
      <c r="Y14" s="18"/>
      <c r="Z14" s="18" t="str">
        <f t="shared" si="1"/>
        <v/>
      </c>
      <c r="AA14" s="493"/>
      <c r="AB14" s="19" t="s">
        <v>525</v>
      </c>
      <c r="AC14" s="505"/>
      <c r="AD14" s="505"/>
      <c r="AE14" s="505"/>
    </row>
    <row r="15" s="455" customFormat="1" spans="1:35">
      <c r="A15" s="15" t="str">
        <f t="shared" si="0"/>
        <v/>
      </c>
      <c r="B15" s="500"/>
      <c r="C15" s="492"/>
      <c r="D15" s="491"/>
      <c r="E15" s="491"/>
      <c r="F15" s="491"/>
      <c r="G15" s="497"/>
      <c r="H15" s="491"/>
      <c r="I15" s="504"/>
      <c r="J15" s="504"/>
      <c r="K15" s="492"/>
      <c r="L15" s="492"/>
      <c r="M15" s="492"/>
      <c r="N15" s="492"/>
      <c r="O15" s="497"/>
      <c r="P15" s="497"/>
      <c r="Q15" s="497"/>
      <c r="R15" s="497"/>
      <c r="S15" s="497"/>
      <c r="T15" s="497"/>
      <c r="U15" s="18"/>
      <c r="V15" s="18"/>
      <c r="W15" s="18"/>
      <c r="X15" s="18"/>
      <c r="Y15" s="18"/>
      <c r="Z15" s="18" t="str">
        <f t="shared" si="1"/>
        <v/>
      </c>
      <c r="AA15" s="493"/>
      <c r="AB15" s="19" t="s">
        <v>526</v>
      </c>
      <c r="AC15" s="505"/>
      <c r="AD15" s="505"/>
      <c r="AE15" s="505"/>
    </row>
    <row r="16" s="455" customFormat="1" spans="1:35">
      <c r="A16" s="15" t="str">
        <f t="shared" si="0"/>
        <v/>
      </c>
      <c r="B16" s="500"/>
      <c r="C16" s="492"/>
      <c r="D16" s="491"/>
      <c r="E16" s="491"/>
      <c r="F16" s="491"/>
      <c r="G16" s="497"/>
      <c r="H16" s="491"/>
      <c r="I16" s="504"/>
      <c r="J16" s="504"/>
      <c r="K16" s="492"/>
      <c r="L16" s="492"/>
      <c r="M16" s="492"/>
      <c r="N16" s="492"/>
      <c r="O16" s="497"/>
      <c r="P16" s="497"/>
      <c r="Q16" s="497"/>
      <c r="R16" s="497"/>
      <c r="S16" s="497"/>
      <c r="T16" s="497"/>
      <c r="U16" s="18"/>
      <c r="V16" s="18"/>
      <c r="W16" s="18"/>
      <c r="X16" s="18"/>
      <c r="Y16" s="18"/>
      <c r="Z16" s="18" t="str">
        <f t="shared" si="1"/>
        <v/>
      </c>
      <c r="AA16" s="493"/>
      <c r="AB16" s="19" t="s">
        <v>527</v>
      </c>
      <c r="AC16" s="505"/>
      <c r="AD16" s="505"/>
      <c r="AE16" s="505"/>
    </row>
    <row r="17" s="455" customFormat="1" spans="1:35">
      <c r="A17" s="15" t="str">
        <f t="shared" si="0"/>
        <v/>
      </c>
      <c r="B17" s="500"/>
      <c r="C17" s="492"/>
      <c r="D17" s="491"/>
      <c r="E17" s="491"/>
      <c r="F17" s="491"/>
      <c r="G17" s="497"/>
      <c r="H17" s="491"/>
      <c r="I17" s="504"/>
      <c r="J17" s="504"/>
      <c r="K17" s="492"/>
      <c r="L17" s="492"/>
      <c r="M17" s="492"/>
      <c r="N17" s="492"/>
      <c r="O17" s="497"/>
      <c r="P17" s="497"/>
      <c r="Q17" s="497"/>
      <c r="R17" s="497"/>
      <c r="S17" s="497"/>
      <c r="T17" s="497"/>
      <c r="U17" s="18"/>
      <c r="V17" s="18"/>
      <c r="W17" s="18"/>
      <c r="X17" s="18"/>
      <c r="Y17" s="18"/>
      <c r="Z17" s="18" t="str">
        <f t="shared" si="1"/>
        <v/>
      </c>
      <c r="AA17" s="493"/>
      <c r="AB17" s="19" t="s">
        <v>528</v>
      </c>
      <c r="AC17" s="505"/>
      <c r="AD17" s="505"/>
      <c r="AE17" s="505"/>
    </row>
    <row r="18" s="455" customFormat="1" spans="1:35">
      <c r="A18" s="15" t="str">
        <f t="shared" si="0"/>
        <v/>
      </c>
      <c r="B18" s="500"/>
      <c r="C18" s="492"/>
      <c r="D18" s="491"/>
      <c r="E18" s="491"/>
      <c r="F18" s="491"/>
      <c r="G18" s="497"/>
      <c r="H18" s="491"/>
      <c r="I18" s="504"/>
      <c r="J18" s="504"/>
      <c r="K18" s="492"/>
      <c r="L18" s="492"/>
      <c r="M18" s="492"/>
      <c r="N18" s="492"/>
      <c r="O18" s="497"/>
      <c r="P18" s="497"/>
      <c r="Q18" s="497"/>
      <c r="R18" s="497"/>
      <c r="S18" s="497"/>
      <c r="T18" s="497"/>
      <c r="U18" s="18"/>
      <c r="V18" s="18"/>
      <c r="W18" s="18"/>
      <c r="X18" s="18"/>
      <c r="Y18" s="18"/>
      <c r="Z18" s="18" t="str">
        <f t="shared" si="1"/>
        <v/>
      </c>
      <c r="AA18" s="493"/>
      <c r="AB18" s="19" t="s">
        <v>529</v>
      </c>
      <c r="AC18" s="505"/>
      <c r="AD18" s="505"/>
      <c r="AE18" s="505"/>
    </row>
    <row r="19" s="455" customFormat="1" spans="1:35">
      <c r="A19" s="15" t="str">
        <f t="shared" si="0"/>
        <v/>
      </c>
      <c r="B19" s="500"/>
      <c r="C19" s="492"/>
      <c r="D19" s="491"/>
      <c r="E19" s="491"/>
      <c r="F19" s="491"/>
      <c r="G19" s="497"/>
      <c r="H19" s="491"/>
      <c r="I19" s="504"/>
      <c r="J19" s="504"/>
      <c r="K19" s="492"/>
      <c r="L19" s="492"/>
      <c r="M19" s="492"/>
      <c r="N19" s="492"/>
      <c r="O19" s="497"/>
      <c r="P19" s="497"/>
      <c r="Q19" s="497"/>
      <c r="R19" s="497"/>
      <c r="S19" s="497"/>
      <c r="T19" s="497"/>
      <c r="U19" s="18"/>
      <c r="V19" s="18"/>
      <c r="W19" s="18"/>
      <c r="X19" s="18"/>
      <c r="Y19" s="18"/>
      <c r="Z19" s="18" t="str">
        <f t="shared" si="1"/>
        <v/>
      </c>
      <c r="AA19" s="493"/>
      <c r="AB19" s="19" t="s">
        <v>530</v>
      </c>
      <c r="AC19" s="505"/>
      <c r="AD19" s="505"/>
      <c r="AE19" s="505"/>
    </row>
    <row r="20" s="455" customFormat="1" spans="1:35">
      <c r="A20" s="15" t="str">
        <f t="shared" si="0"/>
        <v/>
      </c>
      <c r="B20" s="500"/>
      <c r="C20" s="492"/>
      <c r="D20" s="491"/>
      <c r="E20" s="491"/>
      <c r="F20" s="491"/>
      <c r="G20" s="497"/>
      <c r="H20" s="491"/>
      <c r="I20" s="504"/>
      <c r="J20" s="504"/>
      <c r="K20" s="492"/>
      <c r="L20" s="492"/>
      <c r="M20" s="492"/>
      <c r="N20" s="492"/>
      <c r="O20" s="497"/>
      <c r="P20" s="497"/>
      <c r="Q20" s="497"/>
      <c r="R20" s="497"/>
      <c r="S20" s="497"/>
      <c r="T20" s="497"/>
      <c r="U20" s="18"/>
      <c r="V20" s="18"/>
      <c r="W20" s="18"/>
      <c r="X20" s="18"/>
      <c r="Y20" s="18"/>
      <c r="Z20" s="18" t="str">
        <f t="shared" si="1"/>
        <v/>
      </c>
      <c r="AA20" s="493"/>
      <c r="AB20" s="19" t="s">
        <v>531</v>
      </c>
      <c r="AC20" s="505"/>
      <c r="AD20" s="505"/>
      <c r="AE20" s="505"/>
    </row>
    <row r="21" s="455" customFormat="1" spans="1:35">
      <c r="A21" s="15" t="str">
        <f t="shared" si="0"/>
        <v/>
      </c>
      <c r="B21" s="500"/>
      <c r="C21" s="495"/>
      <c r="D21" s="493"/>
      <c r="E21" s="493"/>
      <c r="F21" s="493"/>
      <c r="G21" s="501"/>
      <c r="H21" s="493"/>
      <c r="I21" s="502"/>
      <c r="J21" s="502"/>
      <c r="K21" s="495"/>
      <c r="L21" s="495"/>
      <c r="M21" s="495"/>
      <c r="N21" s="495"/>
      <c r="O21" s="501"/>
      <c r="P21" s="501"/>
      <c r="Q21" s="501"/>
      <c r="R21" s="501"/>
      <c r="S21" s="501"/>
      <c r="T21" s="501"/>
      <c r="U21" s="18"/>
      <c r="V21" s="18"/>
      <c r="W21" s="18"/>
      <c r="X21" s="18"/>
      <c r="Y21" s="18"/>
      <c r="Z21" s="18" t="str">
        <f t="shared" si="1"/>
        <v/>
      </c>
      <c r="AA21" s="493"/>
      <c r="AB21" s="19" t="s">
        <v>532</v>
      </c>
      <c r="AC21" s="503"/>
      <c r="AD21" s="503"/>
      <c r="AE21" s="503"/>
      <c r="AF21" s="477"/>
      <c r="AG21" s="477"/>
      <c r="AH21" s="477"/>
      <c r="AI21" s="477"/>
    </row>
    <row r="22" s="455" customFormat="1" spans="1:35">
      <c r="A22" s="15" t="str">
        <f t="shared" si="0"/>
        <v/>
      </c>
      <c r="B22" s="491"/>
      <c r="C22" s="495"/>
      <c r="D22" s="493"/>
      <c r="E22" s="493"/>
      <c r="F22" s="493"/>
      <c r="G22" s="501"/>
      <c r="H22" s="493"/>
      <c r="I22" s="502"/>
      <c r="J22" s="502"/>
      <c r="K22" s="495"/>
      <c r="L22" s="495"/>
      <c r="M22" s="495"/>
      <c r="N22" s="495"/>
      <c r="O22" s="501"/>
      <c r="P22" s="501"/>
      <c r="Q22" s="501"/>
      <c r="R22" s="501"/>
      <c r="S22" s="501"/>
      <c r="T22" s="501"/>
      <c r="U22" s="18"/>
      <c r="V22" s="18"/>
      <c r="W22" s="18"/>
      <c r="X22" s="18"/>
      <c r="Y22" s="18"/>
      <c r="Z22" s="18" t="str">
        <f t="shared" si="1"/>
        <v/>
      </c>
      <c r="AA22" s="493"/>
      <c r="AB22" s="19" t="s">
        <v>533</v>
      </c>
      <c r="AC22" s="503"/>
      <c r="AD22" s="503"/>
      <c r="AE22" s="503"/>
      <c r="AF22" s="477"/>
      <c r="AG22" s="477"/>
      <c r="AH22" s="477"/>
      <c r="AI22" s="477"/>
    </row>
    <row r="23" s="455" customFormat="1" spans="1:35">
      <c r="A23" s="15" t="str">
        <f t="shared" si="0"/>
        <v/>
      </c>
      <c r="B23" s="491"/>
      <c r="C23" s="495"/>
      <c r="D23" s="493"/>
      <c r="E23" s="493"/>
      <c r="F23" s="493"/>
      <c r="G23" s="501"/>
      <c r="H23" s="493"/>
      <c r="I23" s="502"/>
      <c r="J23" s="502"/>
      <c r="K23" s="495"/>
      <c r="L23" s="495"/>
      <c r="M23" s="495"/>
      <c r="N23" s="495"/>
      <c r="O23" s="501"/>
      <c r="P23" s="501"/>
      <c r="Q23" s="501"/>
      <c r="R23" s="501"/>
      <c r="S23" s="501"/>
      <c r="T23" s="501"/>
      <c r="U23" s="18"/>
      <c r="V23" s="18"/>
      <c r="W23" s="18"/>
      <c r="X23" s="18"/>
      <c r="Y23" s="18"/>
      <c r="Z23" s="18" t="str">
        <f t="shared" si="1"/>
        <v/>
      </c>
      <c r="AA23" s="493"/>
      <c r="AB23" s="19" t="s">
        <v>538</v>
      </c>
      <c r="AC23" s="503"/>
      <c r="AD23" s="503"/>
      <c r="AE23" s="503"/>
      <c r="AF23" s="477"/>
      <c r="AG23" s="477"/>
      <c r="AH23" s="477"/>
      <c r="AI23" s="477"/>
    </row>
    <row r="24" s="455" customFormat="1" spans="1:35">
      <c r="A24" s="15" t="str">
        <f t="shared" si="0"/>
        <v/>
      </c>
      <c r="B24" s="491"/>
      <c r="C24" s="495"/>
      <c r="D24" s="493"/>
      <c r="E24" s="493"/>
      <c r="F24" s="493"/>
      <c r="G24" s="501"/>
      <c r="H24" s="493"/>
      <c r="I24" s="502"/>
      <c r="J24" s="502"/>
      <c r="K24" s="495"/>
      <c r="L24" s="495"/>
      <c r="M24" s="495"/>
      <c r="N24" s="495"/>
      <c r="O24" s="501"/>
      <c r="P24" s="501"/>
      <c r="Q24" s="501"/>
      <c r="R24" s="501"/>
      <c r="S24" s="501"/>
      <c r="T24" s="501"/>
      <c r="U24" s="18"/>
      <c r="V24" s="18"/>
      <c r="W24" s="18"/>
      <c r="X24" s="18"/>
      <c r="Y24" s="18"/>
      <c r="Z24" s="18" t="str">
        <f t="shared" si="1"/>
        <v/>
      </c>
      <c r="AA24" s="493"/>
      <c r="AB24" s="19" t="s">
        <v>539</v>
      </c>
      <c r="AC24" s="503"/>
      <c r="AD24" s="503"/>
      <c r="AE24" s="503"/>
      <c r="AF24" s="477"/>
      <c r="AG24" s="477"/>
      <c r="AH24" s="477"/>
      <c r="AI24" s="477"/>
    </row>
    <row r="25" s="455" customFormat="1" spans="1:35">
      <c r="A25" s="495" t="s">
        <v>785</v>
      </c>
      <c r="B25" s="493"/>
      <c r="C25" s="495"/>
      <c r="D25" s="493"/>
      <c r="E25" s="493"/>
      <c r="F25" s="493"/>
      <c r="G25" s="501"/>
      <c r="H25" s="493"/>
      <c r="I25" s="502"/>
      <c r="J25" s="502"/>
      <c r="K25" s="495"/>
      <c r="L25" s="495"/>
      <c r="M25" s="495"/>
      <c r="N25" s="495"/>
      <c r="O25" s="501"/>
      <c r="P25" s="501"/>
      <c r="Q25" s="501"/>
      <c r="R25" s="501"/>
      <c r="S25" s="501"/>
      <c r="T25" s="501"/>
      <c r="U25" s="18">
        <f>SUM(U8:U24)</f>
        <v>0</v>
      </c>
      <c r="V25" s="18">
        <f>SUM(V8:V24)</f>
        <v>0</v>
      </c>
      <c r="W25" s="18">
        <f t="shared" ref="W25:Y25" si="2">SUM(W8:W24)</f>
        <v>0</v>
      </c>
      <c r="X25" s="18">
        <f t="shared" si="2"/>
        <v>0</v>
      </c>
      <c r="Y25" s="18">
        <f t="shared" si="2"/>
        <v>0</v>
      </c>
      <c r="Z25" s="18" t="str">
        <f t="shared" si="1"/>
        <v/>
      </c>
      <c r="AA25" s="493"/>
      <c r="AB25" s="477"/>
      <c r="AC25" s="503"/>
      <c r="AD25" s="503"/>
      <c r="AE25" s="503"/>
      <c r="AF25" s="477"/>
      <c r="AG25" s="477"/>
      <c r="AH25" s="477"/>
      <c r="AI25" s="477"/>
    </row>
    <row r="26" s="455" customFormat="1" spans="1:35">
      <c r="A26" s="495" t="s">
        <v>786</v>
      </c>
      <c r="B26" s="493"/>
      <c r="C26" s="495"/>
      <c r="D26" s="493"/>
      <c r="E26" s="493"/>
      <c r="F26" s="493"/>
      <c r="G26" s="501"/>
      <c r="H26" s="493"/>
      <c r="I26" s="502"/>
      <c r="J26" s="502"/>
      <c r="K26" s="495"/>
      <c r="L26" s="495"/>
      <c r="M26" s="495"/>
      <c r="N26" s="495"/>
      <c r="O26" s="501"/>
      <c r="P26" s="501"/>
      <c r="Q26" s="501"/>
      <c r="R26" s="501"/>
      <c r="S26" s="501"/>
      <c r="T26" s="501"/>
      <c r="U26" s="18">
        <f>W25</f>
        <v>0</v>
      </c>
      <c r="V26" s="18">
        <f>W25</f>
        <v>0</v>
      </c>
      <c r="W26" s="18"/>
      <c r="X26" s="18"/>
      <c r="Y26" s="18"/>
      <c r="Z26" s="18" t="str">
        <f t="shared" si="1"/>
        <v/>
      </c>
      <c r="AA26" s="493"/>
      <c r="AB26" s="477"/>
      <c r="AC26" s="503"/>
      <c r="AD26" s="503"/>
      <c r="AE26" s="503"/>
      <c r="AF26" s="477"/>
      <c r="AG26" s="477"/>
      <c r="AH26" s="477"/>
      <c r="AI26" s="477"/>
    </row>
    <row r="27" s="455" customFormat="1" ht="18.75" customHeight="1" spans="1:35">
      <c r="A27" s="506" t="s">
        <v>787</v>
      </c>
      <c r="B27" s="507"/>
      <c r="C27" s="508"/>
      <c r="D27" s="509"/>
      <c r="E27" s="509"/>
      <c r="F27" s="510"/>
      <c r="G27" s="511"/>
      <c r="H27" s="510"/>
      <c r="I27" s="510"/>
      <c r="J27" s="510"/>
      <c r="K27" s="510"/>
      <c r="L27" s="510"/>
      <c r="M27" s="510"/>
      <c r="N27" s="510"/>
      <c r="O27" s="511"/>
      <c r="P27" s="511"/>
      <c r="Q27" s="511"/>
      <c r="R27" s="511"/>
      <c r="S27" s="511"/>
      <c r="T27" s="511"/>
      <c r="U27" s="18">
        <f>U25-U26</f>
        <v>0</v>
      </c>
      <c r="V27" s="18">
        <f>V25-V26</f>
        <v>0</v>
      </c>
      <c r="W27" s="18"/>
      <c r="X27" s="18">
        <f>X25-X26</f>
        <v>0</v>
      </c>
      <c r="Y27" s="18">
        <f>Y25-Y26</f>
        <v>0</v>
      </c>
      <c r="Z27" s="18" t="str">
        <f t="shared" si="1"/>
        <v/>
      </c>
      <c r="AA27" s="510"/>
      <c r="AB27" s="477"/>
      <c r="AC27" s="503"/>
      <c r="AD27" s="503"/>
      <c r="AE27" s="503"/>
      <c r="AF27" s="477"/>
      <c r="AG27" s="477"/>
      <c r="AH27" s="477"/>
      <c r="AI27" s="477"/>
    </row>
    <row r="28" s="456" customFormat="1" spans="1:35">
      <c r="A28" s="344" t="str">
        <f>基本信息输入表!$K$6&amp;"填表人："&amp;基本信息输入表!$M$38</f>
        <v>产权持有人填表人：袁佳</v>
      </c>
      <c r="B28" s="512"/>
      <c r="C28" s="512"/>
      <c r="D28" s="512"/>
      <c r="E28" s="512"/>
      <c r="V28" s="513"/>
      <c r="W28" s="513"/>
      <c r="X28" s="513"/>
      <c r="Y28" s="344" t="str">
        <f>"评估人员："&amp;基本信息输入表!$Q$38</f>
        <v>评估人员：韩策</v>
      </c>
      <c r="AB28" s="514"/>
    </row>
    <row r="29" spans="1:35">
      <c r="A29" s="3" t="str">
        <f>"填表日期："&amp;YEAR(基本信息输入表!$O$38)&amp;"年"&amp;MONTH(基本信息输入表!$O$38)&amp;"月"&amp;DAY(基本信息输入表!$O$38)&amp;"日"</f>
        <v>填表日期：2025年12月15日</v>
      </c>
      <c r="V29" s="513"/>
      <c r="W29" s="513"/>
      <c r="X29" s="513"/>
    </row>
    <row r="30" spans="1:35">
      <c r="V30" s="513"/>
      <c r="W30" s="513"/>
      <c r="X30" s="513"/>
      <c r="Y30" s="515"/>
      <c r="Z30" s="515"/>
      <c r="AB30" s="27"/>
    </row>
    <row r="31" spans="1:35">
      <c r="V31" s="513"/>
      <c r="W31" s="513"/>
      <c r="X31" s="513"/>
    </row>
    <row r="32" spans="1:35">
      <c r="V32" s="513"/>
      <c r="W32" s="513"/>
      <c r="X32" s="513"/>
      <c r="Y32" s="515"/>
    </row>
    <row r="33" spans="7:24">
      <c r="V33" s="513"/>
      <c r="W33" s="513"/>
      <c r="X33" s="513"/>
    </row>
    <row r="34" spans="7:24">
      <c r="V34" s="513"/>
      <c r="W34" s="513"/>
      <c r="X34" s="513"/>
    </row>
    <row r="36" spans="7:24">
      <c r="V36" s="516"/>
      <c r="W36" s="516"/>
      <c r="X36" s="516"/>
    </row>
    <row r="37" spans="7:24">
      <c r="V37" s="515"/>
      <c r="W37" s="515"/>
      <c r="X37" s="515"/>
    </row>
    <row r="38" spans="7:24">
      <c r="V38" s="515"/>
      <c r="W38" s="515"/>
      <c r="X38" s="515"/>
    </row>
    <row r="40" spans="7:24">
      <c r="G40" s="517"/>
      <c r="V40" s="515"/>
      <c r="W40" s="515"/>
      <c r="X40" s="515"/>
    </row>
    <row r="41" spans="7:24">
      <c r="G41" s="517"/>
    </row>
    <row r="42" spans="7:24">
      <c r="G42" s="517"/>
    </row>
    <row r="43" spans="7:24">
      <c r="G43" s="517"/>
    </row>
    <row r="44" spans="7:24">
      <c r="G44" s="517"/>
      <c r="V44" s="515"/>
      <c r="W44" s="515"/>
      <c r="X44" s="515"/>
    </row>
    <row r="45" spans="7:24">
      <c r="G45" s="517"/>
    </row>
    <row r="46" spans="7:24">
      <c r="G46" s="517"/>
    </row>
    <row r="47" spans="7:24">
      <c r="G47" s="517"/>
    </row>
  </sheetData>
  <mergeCells count="25">
    <mergeCell ref="A2:AA2"/>
    <mergeCell ref="A3:AA3"/>
    <mergeCell ref="M4:N4"/>
    <mergeCell ref="Z4:AA4"/>
    <mergeCell ref="O6:T6"/>
    <mergeCell ref="A25:B25"/>
    <mergeCell ref="A26:B26"/>
    <mergeCell ref="A27:B27"/>
    <mergeCell ref="A6:A7"/>
    <mergeCell ref="B6:B7"/>
    <mergeCell ref="C6:C7"/>
    <mergeCell ref="D6:D7"/>
    <mergeCell ref="E6:E7"/>
    <mergeCell ref="F6:F7"/>
    <mergeCell ref="G6:G7"/>
    <mergeCell ref="H6:H7"/>
    <mergeCell ref="I6:I7"/>
    <mergeCell ref="J6:J7"/>
    <mergeCell ref="U6:U7"/>
    <mergeCell ref="V6:V7"/>
    <mergeCell ref="W6:W7"/>
    <mergeCell ref="X6:X7"/>
    <mergeCell ref="Y6:Y7"/>
    <mergeCell ref="Z6:Z7"/>
    <mergeCell ref="AA6:AA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scale="45" fitToHeight="0" orientation="landscape"/>
  <headerFooter scaleWithDoc="0">
    <oddFooter>&amp;C&amp;"宋体,常规"&amp;10第&amp;"Arial Narrow,常规"&amp;P&amp;"宋体,常规"页，共&amp;"Arial Narrow,常规"&amp;N&amp;"宋体,常规"页</oddFooter>
  </headerFooter>
  <colBreaks count="2" manualBreakCount="2">
    <brk id="12" max="28" man="1"/>
    <brk id="21" max="28" man="1"/>
  </colBreaks>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消耗性生物资产">
    <pageSetUpPr fitToPage="1"/>
  </sheetPr>
  <dimension ref="A1:R67"/>
  <sheetViews>
    <sheetView showGridLines="0" topLeftCell="A5" workbookViewId="0">
      <selection activeCell="G6" sqref="G6:H6"/>
    </sheetView>
  </sheetViews>
  <sheetFormatPr defaultColWidth="9" defaultRowHeight="13.8"/>
  <cols>
    <col min="1" max="1" width="6.66666666666667" style="428" customWidth="1"/>
    <col min="2" max="2" width="19.6666666666667" style="428" customWidth="1"/>
    <col min="3" max="4" width="8" style="428" customWidth="1"/>
    <col min="5" max="5" width="22.1666666666667" style="428" customWidth="1"/>
    <col min="6" max="6" width="12.1666666666667" style="428" hidden="1" customWidth="1" outlineLevel="1"/>
    <col min="7" max="8" width="7.16666666666667" style="428" hidden="1" customWidth="1" outlineLevel="1"/>
    <col min="9" max="9" width="4.66666666666667" style="428" customWidth="1" collapsed="1"/>
    <col min="10" max="10" width="5.5" style="428" customWidth="1"/>
    <col min="11" max="11" width="5.5" style="429" customWidth="1"/>
    <col min="12" max="12" width="15" style="429" customWidth="1"/>
    <col min="13" max="13" width="8" style="428" customWidth="1"/>
    <col min="14" max="14" width="8.66666666666667" style="428" customWidth="1"/>
    <col min="15" max="16" width="9.66666666666667" style="428" customWidth="1"/>
    <col min="17" max="17" width="9.16666666666667" style="428" customWidth="1"/>
    <col min="18" max="207" width="9" style="428"/>
    <col min="208" max="208" width="4.5" style="428" customWidth="1"/>
    <col min="209" max="209" width="11" style="428" customWidth="1"/>
    <col min="210" max="210" width="8" style="428" customWidth="1"/>
    <col min="211" max="211" width="5.16666666666667" style="428" customWidth="1"/>
    <col min="212" max="212" width="13.1666666666667" style="428" customWidth="1"/>
    <col min="213" max="213" width="12.5" style="428" customWidth="1"/>
    <col min="214" max="223" width="10.6666666666667" style="428" customWidth="1"/>
    <col min="224" max="224" width="12.1666666666667" style="428" customWidth="1"/>
    <col min="225" max="225" width="8.16666666666667" style="428" customWidth="1"/>
    <col min="226" max="226" width="10.6666666666667" style="428" customWidth="1"/>
    <col min="227" max="227" width="10" style="428" customWidth="1"/>
    <col min="228" max="228" width="12.1666666666667" style="428" customWidth="1"/>
    <col min="229" max="229" width="9.66666666666667" style="428" customWidth="1"/>
    <col min="230" max="230" width="9.16666666666667" style="428" customWidth="1"/>
    <col min="231" max="231" width="9" style="428"/>
    <col min="232" max="232" width="8.66666666666667" style="428" customWidth="1"/>
    <col min="233" max="233" width="9.66666666666667" style="428" customWidth="1"/>
    <col min="234" max="234" width="9.16666666666667" style="428" customWidth="1"/>
    <col min="235" max="235" width="7.66666666666667" style="428" customWidth="1"/>
    <col min="236" max="236" width="9.16666666666667" style="428" customWidth="1"/>
    <col min="237" max="237" width="14.6666666666667" style="428" customWidth="1"/>
    <col min="238" max="238" width="13.6666666666667" style="428" customWidth="1"/>
    <col min="239" max="239" width="8" style="428" customWidth="1"/>
    <col min="240" max="240" width="7.66666666666667" style="428" customWidth="1"/>
    <col min="241" max="241" width="7.16666666666667" style="428" customWidth="1"/>
    <col min="242" max="242" width="9.16666666666667" style="428" customWidth="1"/>
    <col min="243" max="243" width="7.66666666666667" style="428" customWidth="1"/>
    <col min="244" max="245" width="8.66666666666667" style="428" customWidth="1"/>
    <col min="246" max="246" width="14.6666666666667" style="428" customWidth="1"/>
    <col min="247" max="247" width="13.6666666666667" style="428" customWidth="1"/>
    <col min="248" max="248" width="8.66666666666667" style="428" customWidth="1"/>
    <col min="249" max="251" width="10.6666666666667" style="428" customWidth="1"/>
    <col min="252" max="252" width="16.6666666666667" style="428" customWidth="1"/>
    <col min="253" max="256" width="10.6666666666667" style="428" customWidth="1"/>
    <col min="257" max="257" width="12" style="428" customWidth="1"/>
    <col min="258" max="258" width="10.6666666666667" style="428" customWidth="1"/>
    <col min="259" max="259" width="8.66666666666667" style="428" customWidth="1"/>
    <col min="260" max="264" width="13.6666666666667" style="428" customWidth="1"/>
    <col min="265" max="268" width="9" style="428" hidden="1" customWidth="1"/>
    <col min="269" max="463" width="9" style="428"/>
    <col min="464" max="464" width="4.5" style="428" customWidth="1"/>
    <col min="465" max="465" width="11" style="428" customWidth="1"/>
    <col min="466" max="466" width="8" style="428" customWidth="1"/>
    <col min="467" max="467" width="5.16666666666667" style="428" customWidth="1"/>
    <col min="468" max="468" width="13.1666666666667" style="428" customWidth="1"/>
    <col min="469" max="469" width="12.5" style="428" customWidth="1"/>
    <col min="470" max="479" width="10.6666666666667" style="428" customWidth="1"/>
    <col min="480" max="480" width="12.1666666666667" style="428" customWidth="1"/>
    <col min="481" max="481" width="8.16666666666667" style="428" customWidth="1"/>
    <col min="482" max="482" width="10.6666666666667" style="428" customWidth="1"/>
    <col min="483" max="483" width="10" style="428" customWidth="1"/>
    <col min="484" max="484" width="12.1666666666667" style="428" customWidth="1"/>
    <col min="485" max="485" width="9.66666666666667" style="428" customWidth="1"/>
    <col min="486" max="486" width="9.16666666666667" style="428" customWidth="1"/>
    <col min="487" max="487" width="9" style="428"/>
    <col min="488" max="488" width="8.66666666666667" style="428" customWidth="1"/>
    <col min="489" max="489" width="9.66666666666667" style="428" customWidth="1"/>
    <col min="490" max="490" width="9.16666666666667" style="428" customWidth="1"/>
    <col min="491" max="491" width="7.66666666666667" style="428" customWidth="1"/>
    <col min="492" max="492" width="9.16666666666667" style="428" customWidth="1"/>
    <col min="493" max="493" width="14.6666666666667" style="428" customWidth="1"/>
    <col min="494" max="494" width="13.6666666666667" style="428" customWidth="1"/>
    <col min="495" max="495" width="8" style="428" customWidth="1"/>
    <col min="496" max="496" width="7.66666666666667" style="428" customWidth="1"/>
    <col min="497" max="497" width="7.16666666666667" style="428" customWidth="1"/>
    <col min="498" max="498" width="9.16666666666667" style="428" customWidth="1"/>
    <col min="499" max="499" width="7.66666666666667" style="428" customWidth="1"/>
    <col min="500" max="501" width="8.66666666666667" style="428" customWidth="1"/>
    <col min="502" max="502" width="14.6666666666667" style="428" customWidth="1"/>
    <col min="503" max="503" width="13.6666666666667" style="428" customWidth="1"/>
    <col min="504" max="504" width="8.66666666666667" style="428" customWidth="1"/>
    <col min="505" max="507" width="10.6666666666667" style="428" customWidth="1"/>
    <col min="508" max="508" width="16.6666666666667" style="428" customWidth="1"/>
    <col min="509" max="512" width="10.6666666666667" style="428" customWidth="1"/>
    <col min="513" max="513" width="12" style="428" customWidth="1"/>
    <col min="514" max="514" width="10.6666666666667" style="428" customWidth="1"/>
    <col min="515" max="515" width="8.66666666666667" style="428" customWidth="1"/>
    <col min="516" max="520" width="13.6666666666667" style="428" customWidth="1"/>
    <col min="521" max="524" width="9" style="428" hidden="1" customWidth="1"/>
    <col min="525" max="719" width="9" style="428"/>
    <col min="720" max="720" width="4.5" style="428" customWidth="1"/>
    <col min="721" max="721" width="11" style="428" customWidth="1"/>
    <col min="722" max="722" width="8" style="428" customWidth="1"/>
    <col min="723" max="723" width="5.16666666666667" style="428" customWidth="1"/>
    <col min="724" max="724" width="13.1666666666667" style="428" customWidth="1"/>
    <col min="725" max="725" width="12.5" style="428" customWidth="1"/>
    <col min="726" max="735" width="10.6666666666667" style="428" customWidth="1"/>
    <col min="736" max="736" width="12.1666666666667" style="428" customWidth="1"/>
    <col min="737" max="737" width="8.16666666666667" style="428" customWidth="1"/>
    <col min="738" max="738" width="10.6666666666667" style="428" customWidth="1"/>
    <col min="739" max="739" width="10" style="428" customWidth="1"/>
    <col min="740" max="740" width="12.1666666666667" style="428" customWidth="1"/>
    <col min="741" max="741" width="9.66666666666667" style="428" customWidth="1"/>
    <col min="742" max="742" width="9.16666666666667" style="428" customWidth="1"/>
    <col min="743" max="743" width="9" style="428"/>
    <col min="744" max="744" width="8.66666666666667" style="428" customWidth="1"/>
    <col min="745" max="745" width="9.66666666666667" style="428" customWidth="1"/>
    <col min="746" max="746" width="9.16666666666667" style="428" customWidth="1"/>
    <col min="747" max="747" width="7.66666666666667" style="428" customWidth="1"/>
    <col min="748" max="748" width="9.16666666666667" style="428" customWidth="1"/>
    <col min="749" max="749" width="14.6666666666667" style="428" customWidth="1"/>
    <col min="750" max="750" width="13.6666666666667" style="428" customWidth="1"/>
    <col min="751" max="751" width="8" style="428" customWidth="1"/>
    <col min="752" max="752" width="7.66666666666667" style="428" customWidth="1"/>
    <col min="753" max="753" width="7.16666666666667" style="428" customWidth="1"/>
    <col min="754" max="754" width="9.16666666666667" style="428" customWidth="1"/>
    <col min="755" max="755" width="7.66666666666667" style="428" customWidth="1"/>
    <col min="756" max="757" width="8.66666666666667" style="428" customWidth="1"/>
    <col min="758" max="758" width="14.6666666666667" style="428" customWidth="1"/>
    <col min="759" max="759" width="13.6666666666667" style="428" customWidth="1"/>
    <col min="760" max="760" width="8.66666666666667" style="428" customWidth="1"/>
    <col min="761" max="763" width="10.6666666666667" style="428" customWidth="1"/>
    <col min="764" max="764" width="16.6666666666667" style="428" customWidth="1"/>
    <col min="765" max="768" width="10.6666666666667" style="428" customWidth="1"/>
    <col min="769" max="769" width="12" style="428" customWidth="1"/>
    <col min="770" max="770" width="10.6666666666667" style="428" customWidth="1"/>
    <col min="771" max="771" width="8.66666666666667" style="428" customWidth="1"/>
    <col min="772" max="776" width="13.6666666666667" style="428" customWidth="1"/>
    <col min="777" max="780" width="9" style="428" hidden="1" customWidth="1"/>
    <col min="781" max="975" width="9" style="428"/>
    <col min="976" max="976" width="4.5" style="428" customWidth="1"/>
    <col min="977" max="977" width="11" style="428" customWidth="1"/>
    <col min="978" max="978" width="8" style="428" customWidth="1"/>
    <col min="979" max="979" width="5.16666666666667" style="428" customWidth="1"/>
    <col min="980" max="980" width="13.1666666666667" style="428" customWidth="1"/>
    <col min="981" max="981" width="12.5" style="428" customWidth="1"/>
    <col min="982" max="991" width="10.6666666666667" style="428" customWidth="1"/>
    <col min="992" max="992" width="12.1666666666667" style="428" customWidth="1"/>
    <col min="993" max="993" width="8.16666666666667" style="428" customWidth="1"/>
    <col min="994" max="994" width="10.6666666666667" style="428" customWidth="1"/>
    <col min="995" max="995" width="10" style="428" customWidth="1"/>
    <col min="996" max="996" width="12.1666666666667" style="428" customWidth="1"/>
    <col min="997" max="997" width="9.66666666666667" style="428" customWidth="1"/>
    <col min="998" max="998" width="9.16666666666667" style="428" customWidth="1"/>
    <col min="999" max="999" width="9" style="428"/>
    <col min="1000" max="1000" width="8.66666666666667" style="428" customWidth="1"/>
    <col min="1001" max="1001" width="9.66666666666667" style="428" customWidth="1"/>
    <col min="1002" max="1002" width="9.16666666666667" style="428" customWidth="1"/>
    <col min="1003" max="1003" width="7.66666666666667" style="428" customWidth="1"/>
    <col min="1004" max="1004" width="9.16666666666667" style="428" customWidth="1"/>
    <col min="1005" max="1005" width="14.6666666666667" style="428" customWidth="1"/>
    <col min="1006" max="1006" width="13.6666666666667" style="428" customWidth="1"/>
    <col min="1007" max="1007" width="8" style="428" customWidth="1"/>
    <col min="1008" max="1008" width="7.66666666666667" style="428" customWidth="1"/>
    <col min="1009" max="1009" width="7.16666666666667" style="428" customWidth="1"/>
    <col min="1010" max="1010" width="9.16666666666667" style="428" customWidth="1"/>
    <col min="1011" max="1011" width="7.66666666666667" style="428" customWidth="1"/>
    <col min="1012" max="1013" width="8.66666666666667" style="428" customWidth="1"/>
    <col min="1014" max="1014" width="14.6666666666667" style="428" customWidth="1"/>
    <col min="1015" max="1015" width="13.6666666666667" style="428" customWidth="1"/>
    <col min="1016" max="1016" width="8.66666666666667" style="428" customWidth="1"/>
    <col min="1017" max="1019" width="10.6666666666667" style="428" customWidth="1"/>
    <col min="1020" max="1020" width="16.6666666666667" style="428" customWidth="1"/>
    <col min="1021" max="1024" width="10.6666666666667" style="428" customWidth="1"/>
    <col min="1025" max="1025" width="12" style="428" customWidth="1"/>
    <col min="1026" max="1026" width="10.6666666666667" style="428" customWidth="1"/>
    <col min="1027" max="1027" width="8.66666666666667" style="428" customWidth="1"/>
    <col min="1028" max="1032" width="13.6666666666667" style="428" customWidth="1"/>
    <col min="1033" max="1036" width="9" style="428" hidden="1" customWidth="1"/>
    <col min="1037" max="1231" width="9" style="428"/>
    <col min="1232" max="1232" width="4.5" style="428" customWidth="1"/>
    <col min="1233" max="1233" width="11" style="428" customWidth="1"/>
    <col min="1234" max="1234" width="8" style="428" customWidth="1"/>
    <col min="1235" max="1235" width="5.16666666666667" style="428" customWidth="1"/>
    <col min="1236" max="1236" width="13.1666666666667" style="428" customWidth="1"/>
    <col min="1237" max="1237" width="12.5" style="428" customWidth="1"/>
    <col min="1238" max="1247" width="10.6666666666667" style="428" customWidth="1"/>
    <col min="1248" max="1248" width="12.1666666666667" style="428" customWidth="1"/>
    <col min="1249" max="1249" width="8.16666666666667" style="428" customWidth="1"/>
    <col min="1250" max="1250" width="10.6666666666667" style="428" customWidth="1"/>
    <col min="1251" max="1251" width="10" style="428" customWidth="1"/>
    <col min="1252" max="1252" width="12.1666666666667" style="428" customWidth="1"/>
    <col min="1253" max="1253" width="9.66666666666667" style="428" customWidth="1"/>
    <col min="1254" max="1254" width="9.16666666666667" style="428" customWidth="1"/>
    <col min="1255" max="1255" width="9" style="428"/>
    <col min="1256" max="1256" width="8.66666666666667" style="428" customWidth="1"/>
    <col min="1257" max="1257" width="9.66666666666667" style="428" customWidth="1"/>
    <col min="1258" max="1258" width="9.16666666666667" style="428" customWidth="1"/>
    <col min="1259" max="1259" width="7.66666666666667" style="428" customWidth="1"/>
    <col min="1260" max="1260" width="9.16666666666667" style="428" customWidth="1"/>
    <col min="1261" max="1261" width="14.6666666666667" style="428" customWidth="1"/>
    <col min="1262" max="1262" width="13.6666666666667" style="428" customWidth="1"/>
    <col min="1263" max="1263" width="8" style="428" customWidth="1"/>
    <col min="1264" max="1264" width="7.66666666666667" style="428" customWidth="1"/>
    <col min="1265" max="1265" width="7.16666666666667" style="428" customWidth="1"/>
    <col min="1266" max="1266" width="9.16666666666667" style="428" customWidth="1"/>
    <col min="1267" max="1267" width="7.66666666666667" style="428" customWidth="1"/>
    <col min="1268" max="1269" width="8.66666666666667" style="428" customWidth="1"/>
    <col min="1270" max="1270" width="14.6666666666667" style="428" customWidth="1"/>
    <col min="1271" max="1271" width="13.6666666666667" style="428" customWidth="1"/>
    <col min="1272" max="1272" width="8.66666666666667" style="428" customWidth="1"/>
    <col min="1273" max="1275" width="10.6666666666667" style="428" customWidth="1"/>
    <col min="1276" max="1276" width="16.6666666666667" style="428" customWidth="1"/>
    <col min="1277" max="1280" width="10.6666666666667" style="428" customWidth="1"/>
    <col min="1281" max="1281" width="12" style="428" customWidth="1"/>
    <col min="1282" max="1282" width="10.6666666666667" style="428" customWidth="1"/>
    <col min="1283" max="1283" width="8.66666666666667" style="428" customWidth="1"/>
    <col min="1284" max="1288" width="13.6666666666667" style="428" customWidth="1"/>
    <col min="1289" max="1292" width="9" style="428" hidden="1" customWidth="1"/>
    <col min="1293" max="1487" width="9" style="428"/>
    <col min="1488" max="1488" width="4.5" style="428" customWidth="1"/>
    <col min="1489" max="1489" width="11" style="428" customWidth="1"/>
    <col min="1490" max="1490" width="8" style="428" customWidth="1"/>
    <col min="1491" max="1491" width="5.16666666666667" style="428" customWidth="1"/>
    <col min="1492" max="1492" width="13.1666666666667" style="428" customWidth="1"/>
    <col min="1493" max="1493" width="12.5" style="428" customWidth="1"/>
    <col min="1494" max="1503" width="10.6666666666667" style="428" customWidth="1"/>
    <col min="1504" max="1504" width="12.1666666666667" style="428" customWidth="1"/>
    <col min="1505" max="1505" width="8.16666666666667" style="428" customWidth="1"/>
    <col min="1506" max="1506" width="10.6666666666667" style="428" customWidth="1"/>
    <col min="1507" max="1507" width="10" style="428" customWidth="1"/>
    <col min="1508" max="1508" width="12.1666666666667" style="428" customWidth="1"/>
    <col min="1509" max="1509" width="9.66666666666667" style="428" customWidth="1"/>
    <col min="1510" max="1510" width="9.16666666666667" style="428" customWidth="1"/>
    <col min="1511" max="1511" width="9" style="428"/>
    <col min="1512" max="1512" width="8.66666666666667" style="428" customWidth="1"/>
    <col min="1513" max="1513" width="9.66666666666667" style="428" customWidth="1"/>
    <col min="1514" max="1514" width="9.16666666666667" style="428" customWidth="1"/>
    <col min="1515" max="1515" width="7.66666666666667" style="428" customWidth="1"/>
    <col min="1516" max="1516" width="9.16666666666667" style="428" customWidth="1"/>
    <col min="1517" max="1517" width="14.6666666666667" style="428" customWidth="1"/>
    <col min="1518" max="1518" width="13.6666666666667" style="428" customWidth="1"/>
    <col min="1519" max="1519" width="8" style="428" customWidth="1"/>
    <col min="1520" max="1520" width="7.66666666666667" style="428" customWidth="1"/>
    <col min="1521" max="1521" width="7.16666666666667" style="428" customWidth="1"/>
    <col min="1522" max="1522" width="9.16666666666667" style="428" customWidth="1"/>
    <col min="1523" max="1523" width="7.66666666666667" style="428" customWidth="1"/>
    <col min="1524" max="1525" width="8.66666666666667" style="428" customWidth="1"/>
    <col min="1526" max="1526" width="14.6666666666667" style="428" customWidth="1"/>
    <col min="1527" max="1527" width="13.6666666666667" style="428" customWidth="1"/>
    <col min="1528" max="1528" width="8.66666666666667" style="428" customWidth="1"/>
    <col min="1529" max="1531" width="10.6666666666667" style="428" customWidth="1"/>
    <col min="1532" max="1532" width="16.6666666666667" style="428" customWidth="1"/>
    <col min="1533" max="1536" width="10.6666666666667" style="428" customWidth="1"/>
    <col min="1537" max="1537" width="12" style="428" customWidth="1"/>
    <col min="1538" max="1538" width="10.6666666666667" style="428" customWidth="1"/>
    <col min="1539" max="1539" width="8.66666666666667" style="428" customWidth="1"/>
    <col min="1540" max="1544" width="13.6666666666667" style="428" customWidth="1"/>
    <col min="1545" max="1548" width="9" style="428" hidden="1" customWidth="1"/>
    <col min="1549" max="1743" width="9" style="428"/>
    <col min="1744" max="1744" width="4.5" style="428" customWidth="1"/>
    <col min="1745" max="1745" width="11" style="428" customWidth="1"/>
    <col min="1746" max="1746" width="8" style="428" customWidth="1"/>
    <col min="1747" max="1747" width="5.16666666666667" style="428" customWidth="1"/>
    <col min="1748" max="1748" width="13.1666666666667" style="428" customWidth="1"/>
    <col min="1749" max="1749" width="12.5" style="428" customWidth="1"/>
    <col min="1750" max="1759" width="10.6666666666667" style="428" customWidth="1"/>
    <col min="1760" max="1760" width="12.1666666666667" style="428" customWidth="1"/>
    <col min="1761" max="1761" width="8.16666666666667" style="428" customWidth="1"/>
    <col min="1762" max="1762" width="10.6666666666667" style="428" customWidth="1"/>
    <col min="1763" max="1763" width="10" style="428" customWidth="1"/>
    <col min="1764" max="1764" width="12.1666666666667" style="428" customWidth="1"/>
    <col min="1765" max="1765" width="9.66666666666667" style="428" customWidth="1"/>
    <col min="1766" max="1766" width="9.16666666666667" style="428" customWidth="1"/>
    <col min="1767" max="1767" width="9" style="428"/>
    <col min="1768" max="1768" width="8.66666666666667" style="428" customWidth="1"/>
    <col min="1769" max="1769" width="9.66666666666667" style="428" customWidth="1"/>
    <col min="1770" max="1770" width="9.16666666666667" style="428" customWidth="1"/>
    <col min="1771" max="1771" width="7.66666666666667" style="428" customWidth="1"/>
    <col min="1772" max="1772" width="9.16666666666667" style="428" customWidth="1"/>
    <col min="1773" max="1773" width="14.6666666666667" style="428" customWidth="1"/>
    <col min="1774" max="1774" width="13.6666666666667" style="428" customWidth="1"/>
    <col min="1775" max="1775" width="8" style="428" customWidth="1"/>
    <col min="1776" max="1776" width="7.66666666666667" style="428" customWidth="1"/>
    <col min="1777" max="1777" width="7.16666666666667" style="428" customWidth="1"/>
    <col min="1778" max="1778" width="9.16666666666667" style="428" customWidth="1"/>
    <col min="1779" max="1779" width="7.66666666666667" style="428" customWidth="1"/>
    <col min="1780" max="1781" width="8.66666666666667" style="428" customWidth="1"/>
    <col min="1782" max="1782" width="14.6666666666667" style="428" customWidth="1"/>
    <col min="1783" max="1783" width="13.6666666666667" style="428" customWidth="1"/>
    <col min="1784" max="1784" width="8.66666666666667" style="428" customWidth="1"/>
    <col min="1785" max="1787" width="10.6666666666667" style="428" customWidth="1"/>
    <col min="1788" max="1788" width="16.6666666666667" style="428" customWidth="1"/>
    <col min="1789" max="1792" width="10.6666666666667" style="428" customWidth="1"/>
    <col min="1793" max="1793" width="12" style="428" customWidth="1"/>
    <col min="1794" max="1794" width="10.6666666666667" style="428" customWidth="1"/>
    <col min="1795" max="1795" width="8.66666666666667" style="428" customWidth="1"/>
    <col min="1796" max="1800" width="13.6666666666667" style="428" customWidth="1"/>
    <col min="1801" max="1804" width="9" style="428" hidden="1" customWidth="1"/>
    <col min="1805" max="1999" width="9" style="428"/>
    <col min="2000" max="2000" width="4.5" style="428" customWidth="1"/>
    <col min="2001" max="2001" width="11" style="428" customWidth="1"/>
    <col min="2002" max="2002" width="8" style="428" customWidth="1"/>
    <col min="2003" max="2003" width="5.16666666666667" style="428" customWidth="1"/>
    <col min="2004" max="2004" width="13.1666666666667" style="428" customWidth="1"/>
    <col min="2005" max="2005" width="12.5" style="428" customWidth="1"/>
    <col min="2006" max="2015" width="10.6666666666667" style="428" customWidth="1"/>
    <col min="2016" max="2016" width="12.1666666666667" style="428" customWidth="1"/>
    <col min="2017" max="2017" width="8.16666666666667" style="428" customWidth="1"/>
    <col min="2018" max="2018" width="10.6666666666667" style="428" customWidth="1"/>
    <col min="2019" max="2019" width="10" style="428" customWidth="1"/>
    <col min="2020" max="2020" width="12.1666666666667" style="428" customWidth="1"/>
    <col min="2021" max="2021" width="9.66666666666667" style="428" customWidth="1"/>
    <col min="2022" max="2022" width="9.16666666666667" style="428" customWidth="1"/>
    <col min="2023" max="2023" width="9" style="428"/>
    <col min="2024" max="2024" width="8.66666666666667" style="428" customWidth="1"/>
    <col min="2025" max="2025" width="9.66666666666667" style="428" customWidth="1"/>
    <col min="2026" max="2026" width="9.16666666666667" style="428" customWidth="1"/>
    <col min="2027" max="2027" width="7.66666666666667" style="428" customWidth="1"/>
    <col min="2028" max="2028" width="9.16666666666667" style="428" customWidth="1"/>
    <col min="2029" max="2029" width="14.6666666666667" style="428" customWidth="1"/>
    <col min="2030" max="2030" width="13.6666666666667" style="428" customWidth="1"/>
    <col min="2031" max="2031" width="8" style="428" customWidth="1"/>
    <col min="2032" max="2032" width="7.66666666666667" style="428" customWidth="1"/>
    <col min="2033" max="2033" width="7.16666666666667" style="428" customWidth="1"/>
    <col min="2034" max="2034" width="9.16666666666667" style="428" customWidth="1"/>
    <col min="2035" max="2035" width="7.66666666666667" style="428" customWidth="1"/>
    <col min="2036" max="2037" width="8.66666666666667" style="428" customWidth="1"/>
    <col min="2038" max="2038" width="14.6666666666667" style="428" customWidth="1"/>
    <col min="2039" max="2039" width="13.6666666666667" style="428" customWidth="1"/>
    <col min="2040" max="2040" width="8.66666666666667" style="428" customWidth="1"/>
    <col min="2041" max="2043" width="10.6666666666667" style="428" customWidth="1"/>
    <col min="2044" max="2044" width="16.6666666666667" style="428" customWidth="1"/>
    <col min="2045" max="2048" width="10.6666666666667" style="428" customWidth="1"/>
    <col min="2049" max="2049" width="12" style="428" customWidth="1"/>
    <col min="2050" max="2050" width="10.6666666666667" style="428" customWidth="1"/>
    <col min="2051" max="2051" width="8.66666666666667" style="428" customWidth="1"/>
    <col min="2052" max="2056" width="13.6666666666667" style="428" customWidth="1"/>
    <col min="2057" max="2060" width="9" style="428" hidden="1" customWidth="1"/>
    <col min="2061" max="2255" width="9" style="428"/>
    <col min="2256" max="2256" width="4.5" style="428" customWidth="1"/>
    <col min="2257" max="2257" width="11" style="428" customWidth="1"/>
    <col min="2258" max="2258" width="8" style="428" customWidth="1"/>
    <col min="2259" max="2259" width="5.16666666666667" style="428" customWidth="1"/>
    <col min="2260" max="2260" width="13.1666666666667" style="428" customWidth="1"/>
    <col min="2261" max="2261" width="12.5" style="428" customWidth="1"/>
    <col min="2262" max="2271" width="10.6666666666667" style="428" customWidth="1"/>
    <col min="2272" max="2272" width="12.1666666666667" style="428" customWidth="1"/>
    <col min="2273" max="2273" width="8.16666666666667" style="428" customWidth="1"/>
    <col min="2274" max="2274" width="10.6666666666667" style="428" customWidth="1"/>
    <col min="2275" max="2275" width="10" style="428" customWidth="1"/>
    <col min="2276" max="2276" width="12.1666666666667" style="428" customWidth="1"/>
    <col min="2277" max="2277" width="9.66666666666667" style="428" customWidth="1"/>
    <col min="2278" max="2278" width="9.16666666666667" style="428" customWidth="1"/>
    <col min="2279" max="2279" width="9" style="428"/>
    <col min="2280" max="2280" width="8.66666666666667" style="428" customWidth="1"/>
    <col min="2281" max="2281" width="9.66666666666667" style="428" customWidth="1"/>
    <col min="2282" max="2282" width="9.16666666666667" style="428" customWidth="1"/>
    <col min="2283" max="2283" width="7.66666666666667" style="428" customWidth="1"/>
    <col min="2284" max="2284" width="9.16666666666667" style="428" customWidth="1"/>
    <col min="2285" max="2285" width="14.6666666666667" style="428" customWidth="1"/>
    <col min="2286" max="2286" width="13.6666666666667" style="428" customWidth="1"/>
    <col min="2287" max="2287" width="8" style="428" customWidth="1"/>
    <col min="2288" max="2288" width="7.66666666666667" style="428" customWidth="1"/>
    <col min="2289" max="2289" width="7.16666666666667" style="428" customWidth="1"/>
    <col min="2290" max="2290" width="9.16666666666667" style="428" customWidth="1"/>
    <col min="2291" max="2291" width="7.66666666666667" style="428" customWidth="1"/>
    <col min="2292" max="2293" width="8.66666666666667" style="428" customWidth="1"/>
    <col min="2294" max="2294" width="14.6666666666667" style="428" customWidth="1"/>
    <col min="2295" max="2295" width="13.6666666666667" style="428" customWidth="1"/>
    <col min="2296" max="2296" width="8.66666666666667" style="428" customWidth="1"/>
    <col min="2297" max="2299" width="10.6666666666667" style="428" customWidth="1"/>
    <col min="2300" max="2300" width="16.6666666666667" style="428" customWidth="1"/>
    <col min="2301" max="2304" width="10.6666666666667" style="428" customWidth="1"/>
    <col min="2305" max="2305" width="12" style="428" customWidth="1"/>
    <col min="2306" max="2306" width="10.6666666666667" style="428" customWidth="1"/>
    <col min="2307" max="2307" width="8.66666666666667" style="428" customWidth="1"/>
    <col min="2308" max="2312" width="13.6666666666667" style="428" customWidth="1"/>
    <col min="2313" max="2316" width="9" style="428" hidden="1" customWidth="1"/>
    <col min="2317" max="2511" width="9" style="428"/>
    <col min="2512" max="2512" width="4.5" style="428" customWidth="1"/>
    <col min="2513" max="2513" width="11" style="428" customWidth="1"/>
    <col min="2514" max="2514" width="8" style="428" customWidth="1"/>
    <col min="2515" max="2515" width="5.16666666666667" style="428" customWidth="1"/>
    <col min="2516" max="2516" width="13.1666666666667" style="428" customWidth="1"/>
    <col min="2517" max="2517" width="12.5" style="428" customWidth="1"/>
    <col min="2518" max="2527" width="10.6666666666667" style="428" customWidth="1"/>
    <col min="2528" max="2528" width="12.1666666666667" style="428" customWidth="1"/>
    <col min="2529" max="2529" width="8.16666666666667" style="428" customWidth="1"/>
    <col min="2530" max="2530" width="10.6666666666667" style="428" customWidth="1"/>
    <col min="2531" max="2531" width="10" style="428" customWidth="1"/>
    <col min="2532" max="2532" width="12.1666666666667" style="428" customWidth="1"/>
    <col min="2533" max="2533" width="9.66666666666667" style="428" customWidth="1"/>
    <col min="2534" max="2534" width="9.16666666666667" style="428" customWidth="1"/>
    <col min="2535" max="2535" width="9" style="428"/>
    <col min="2536" max="2536" width="8.66666666666667" style="428" customWidth="1"/>
    <col min="2537" max="2537" width="9.66666666666667" style="428" customWidth="1"/>
    <col min="2538" max="2538" width="9.16666666666667" style="428" customWidth="1"/>
    <col min="2539" max="2539" width="7.66666666666667" style="428" customWidth="1"/>
    <col min="2540" max="2540" width="9.16666666666667" style="428" customWidth="1"/>
    <col min="2541" max="2541" width="14.6666666666667" style="428" customWidth="1"/>
    <col min="2542" max="2542" width="13.6666666666667" style="428" customWidth="1"/>
    <col min="2543" max="2543" width="8" style="428" customWidth="1"/>
    <col min="2544" max="2544" width="7.66666666666667" style="428" customWidth="1"/>
    <col min="2545" max="2545" width="7.16666666666667" style="428" customWidth="1"/>
    <col min="2546" max="2546" width="9.16666666666667" style="428" customWidth="1"/>
    <col min="2547" max="2547" width="7.66666666666667" style="428" customWidth="1"/>
    <col min="2548" max="2549" width="8.66666666666667" style="428" customWidth="1"/>
    <col min="2550" max="2550" width="14.6666666666667" style="428" customWidth="1"/>
    <col min="2551" max="2551" width="13.6666666666667" style="428" customWidth="1"/>
    <col min="2552" max="2552" width="8.66666666666667" style="428" customWidth="1"/>
    <col min="2553" max="2555" width="10.6666666666667" style="428" customWidth="1"/>
    <col min="2556" max="2556" width="16.6666666666667" style="428" customWidth="1"/>
    <col min="2557" max="2560" width="10.6666666666667" style="428" customWidth="1"/>
    <col min="2561" max="2561" width="12" style="428" customWidth="1"/>
    <col min="2562" max="2562" width="10.6666666666667" style="428" customWidth="1"/>
    <col min="2563" max="2563" width="8.66666666666667" style="428" customWidth="1"/>
    <col min="2564" max="2568" width="13.6666666666667" style="428" customWidth="1"/>
    <col min="2569" max="2572" width="9" style="428" hidden="1" customWidth="1"/>
    <col min="2573" max="2767" width="9" style="428"/>
    <col min="2768" max="2768" width="4.5" style="428" customWidth="1"/>
    <col min="2769" max="2769" width="11" style="428" customWidth="1"/>
    <col min="2770" max="2770" width="8" style="428" customWidth="1"/>
    <col min="2771" max="2771" width="5.16666666666667" style="428" customWidth="1"/>
    <col min="2772" max="2772" width="13.1666666666667" style="428" customWidth="1"/>
    <col min="2773" max="2773" width="12.5" style="428" customWidth="1"/>
    <col min="2774" max="2783" width="10.6666666666667" style="428" customWidth="1"/>
    <col min="2784" max="2784" width="12.1666666666667" style="428" customWidth="1"/>
    <col min="2785" max="2785" width="8.16666666666667" style="428" customWidth="1"/>
    <col min="2786" max="2786" width="10.6666666666667" style="428" customWidth="1"/>
    <col min="2787" max="2787" width="10" style="428" customWidth="1"/>
    <col min="2788" max="2788" width="12.1666666666667" style="428" customWidth="1"/>
    <col min="2789" max="2789" width="9.66666666666667" style="428" customWidth="1"/>
    <col min="2790" max="2790" width="9.16666666666667" style="428" customWidth="1"/>
    <col min="2791" max="2791" width="9" style="428"/>
    <col min="2792" max="2792" width="8.66666666666667" style="428" customWidth="1"/>
    <col min="2793" max="2793" width="9.66666666666667" style="428" customWidth="1"/>
    <col min="2794" max="2794" width="9.16666666666667" style="428" customWidth="1"/>
    <col min="2795" max="2795" width="7.66666666666667" style="428" customWidth="1"/>
    <col min="2796" max="2796" width="9.16666666666667" style="428" customWidth="1"/>
    <col min="2797" max="2797" width="14.6666666666667" style="428" customWidth="1"/>
    <col min="2798" max="2798" width="13.6666666666667" style="428" customWidth="1"/>
    <col min="2799" max="2799" width="8" style="428" customWidth="1"/>
    <col min="2800" max="2800" width="7.66666666666667" style="428" customWidth="1"/>
    <col min="2801" max="2801" width="7.16666666666667" style="428" customWidth="1"/>
    <col min="2802" max="2802" width="9.16666666666667" style="428" customWidth="1"/>
    <col min="2803" max="2803" width="7.66666666666667" style="428" customWidth="1"/>
    <col min="2804" max="2805" width="8.66666666666667" style="428" customWidth="1"/>
    <col min="2806" max="2806" width="14.6666666666667" style="428" customWidth="1"/>
    <col min="2807" max="2807" width="13.6666666666667" style="428" customWidth="1"/>
    <col min="2808" max="2808" width="8.66666666666667" style="428" customWidth="1"/>
    <col min="2809" max="2811" width="10.6666666666667" style="428" customWidth="1"/>
    <col min="2812" max="2812" width="16.6666666666667" style="428" customWidth="1"/>
    <col min="2813" max="2816" width="10.6666666666667" style="428" customWidth="1"/>
    <col min="2817" max="2817" width="12" style="428" customWidth="1"/>
    <col min="2818" max="2818" width="10.6666666666667" style="428" customWidth="1"/>
    <col min="2819" max="2819" width="8.66666666666667" style="428" customWidth="1"/>
    <col min="2820" max="2824" width="13.6666666666667" style="428" customWidth="1"/>
    <col min="2825" max="2828" width="9" style="428" hidden="1" customWidth="1"/>
    <col min="2829" max="3023" width="9" style="428"/>
    <col min="3024" max="3024" width="4.5" style="428" customWidth="1"/>
    <col min="3025" max="3025" width="11" style="428" customWidth="1"/>
    <col min="3026" max="3026" width="8" style="428" customWidth="1"/>
    <col min="3027" max="3027" width="5.16666666666667" style="428" customWidth="1"/>
    <col min="3028" max="3028" width="13.1666666666667" style="428" customWidth="1"/>
    <col min="3029" max="3029" width="12.5" style="428" customWidth="1"/>
    <col min="3030" max="3039" width="10.6666666666667" style="428" customWidth="1"/>
    <col min="3040" max="3040" width="12.1666666666667" style="428" customWidth="1"/>
    <col min="3041" max="3041" width="8.16666666666667" style="428" customWidth="1"/>
    <col min="3042" max="3042" width="10.6666666666667" style="428" customWidth="1"/>
    <col min="3043" max="3043" width="10" style="428" customWidth="1"/>
    <col min="3044" max="3044" width="12.1666666666667" style="428" customWidth="1"/>
    <col min="3045" max="3045" width="9.66666666666667" style="428" customWidth="1"/>
    <col min="3046" max="3046" width="9.16666666666667" style="428" customWidth="1"/>
    <col min="3047" max="3047" width="9" style="428"/>
    <col min="3048" max="3048" width="8.66666666666667" style="428" customWidth="1"/>
    <col min="3049" max="3049" width="9.66666666666667" style="428" customWidth="1"/>
    <col min="3050" max="3050" width="9.16666666666667" style="428" customWidth="1"/>
    <col min="3051" max="3051" width="7.66666666666667" style="428" customWidth="1"/>
    <col min="3052" max="3052" width="9.16666666666667" style="428" customWidth="1"/>
    <col min="3053" max="3053" width="14.6666666666667" style="428" customWidth="1"/>
    <col min="3054" max="3054" width="13.6666666666667" style="428" customWidth="1"/>
    <col min="3055" max="3055" width="8" style="428" customWidth="1"/>
    <col min="3056" max="3056" width="7.66666666666667" style="428" customWidth="1"/>
    <col min="3057" max="3057" width="7.16666666666667" style="428" customWidth="1"/>
    <col min="3058" max="3058" width="9.16666666666667" style="428" customWidth="1"/>
    <col min="3059" max="3059" width="7.66666666666667" style="428" customWidth="1"/>
    <col min="3060" max="3061" width="8.66666666666667" style="428" customWidth="1"/>
    <col min="3062" max="3062" width="14.6666666666667" style="428" customWidth="1"/>
    <col min="3063" max="3063" width="13.6666666666667" style="428" customWidth="1"/>
    <col min="3064" max="3064" width="8.66666666666667" style="428" customWidth="1"/>
    <col min="3065" max="3067" width="10.6666666666667" style="428" customWidth="1"/>
    <col min="3068" max="3068" width="16.6666666666667" style="428" customWidth="1"/>
    <col min="3069" max="3072" width="10.6666666666667" style="428" customWidth="1"/>
    <col min="3073" max="3073" width="12" style="428" customWidth="1"/>
    <col min="3074" max="3074" width="10.6666666666667" style="428" customWidth="1"/>
    <col min="3075" max="3075" width="8.66666666666667" style="428" customWidth="1"/>
    <col min="3076" max="3080" width="13.6666666666667" style="428" customWidth="1"/>
    <col min="3081" max="3084" width="9" style="428" hidden="1" customWidth="1"/>
    <col min="3085" max="3279" width="9" style="428"/>
    <col min="3280" max="3280" width="4.5" style="428" customWidth="1"/>
    <col min="3281" max="3281" width="11" style="428" customWidth="1"/>
    <col min="3282" max="3282" width="8" style="428" customWidth="1"/>
    <col min="3283" max="3283" width="5.16666666666667" style="428" customWidth="1"/>
    <col min="3284" max="3284" width="13.1666666666667" style="428" customWidth="1"/>
    <col min="3285" max="3285" width="12.5" style="428" customWidth="1"/>
    <col min="3286" max="3295" width="10.6666666666667" style="428" customWidth="1"/>
    <col min="3296" max="3296" width="12.1666666666667" style="428" customWidth="1"/>
    <col min="3297" max="3297" width="8.16666666666667" style="428" customWidth="1"/>
    <col min="3298" max="3298" width="10.6666666666667" style="428" customWidth="1"/>
    <col min="3299" max="3299" width="10" style="428" customWidth="1"/>
    <col min="3300" max="3300" width="12.1666666666667" style="428" customWidth="1"/>
    <col min="3301" max="3301" width="9.66666666666667" style="428" customWidth="1"/>
    <col min="3302" max="3302" width="9.16666666666667" style="428" customWidth="1"/>
    <col min="3303" max="3303" width="9" style="428"/>
    <col min="3304" max="3304" width="8.66666666666667" style="428" customWidth="1"/>
    <col min="3305" max="3305" width="9.66666666666667" style="428" customWidth="1"/>
    <col min="3306" max="3306" width="9.16666666666667" style="428" customWidth="1"/>
    <col min="3307" max="3307" width="7.66666666666667" style="428" customWidth="1"/>
    <col min="3308" max="3308" width="9.16666666666667" style="428" customWidth="1"/>
    <col min="3309" max="3309" width="14.6666666666667" style="428" customWidth="1"/>
    <col min="3310" max="3310" width="13.6666666666667" style="428" customWidth="1"/>
    <col min="3311" max="3311" width="8" style="428" customWidth="1"/>
    <col min="3312" max="3312" width="7.66666666666667" style="428" customWidth="1"/>
    <col min="3313" max="3313" width="7.16666666666667" style="428" customWidth="1"/>
    <col min="3314" max="3314" width="9.16666666666667" style="428" customWidth="1"/>
    <col min="3315" max="3315" width="7.66666666666667" style="428" customWidth="1"/>
    <col min="3316" max="3317" width="8.66666666666667" style="428" customWidth="1"/>
    <col min="3318" max="3318" width="14.6666666666667" style="428" customWidth="1"/>
    <col min="3319" max="3319" width="13.6666666666667" style="428" customWidth="1"/>
    <col min="3320" max="3320" width="8.66666666666667" style="428" customWidth="1"/>
    <col min="3321" max="3323" width="10.6666666666667" style="428" customWidth="1"/>
    <col min="3324" max="3324" width="16.6666666666667" style="428" customWidth="1"/>
    <col min="3325" max="3328" width="10.6666666666667" style="428" customWidth="1"/>
    <col min="3329" max="3329" width="12" style="428" customWidth="1"/>
    <col min="3330" max="3330" width="10.6666666666667" style="428" customWidth="1"/>
    <col min="3331" max="3331" width="8.66666666666667" style="428" customWidth="1"/>
    <col min="3332" max="3336" width="13.6666666666667" style="428" customWidth="1"/>
    <col min="3337" max="3340" width="9" style="428" hidden="1" customWidth="1"/>
    <col min="3341" max="3535" width="9" style="428"/>
    <col min="3536" max="3536" width="4.5" style="428" customWidth="1"/>
    <col min="3537" max="3537" width="11" style="428" customWidth="1"/>
    <col min="3538" max="3538" width="8" style="428" customWidth="1"/>
    <col min="3539" max="3539" width="5.16666666666667" style="428" customWidth="1"/>
    <col min="3540" max="3540" width="13.1666666666667" style="428" customWidth="1"/>
    <col min="3541" max="3541" width="12.5" style="428" customWidth="1"/>
    <col min="3542" max="3551" width="10.6666666666667" style="428" customWidth="1"/>
    <col min="3552" max="3552" width="12.1666666666667" style="428" customWidth="1"/>
    <col min="3553" max="3553" width="8.16666666666667" style="428" customWidth="1"/>
    <col min="3554" max="3554" width="10.6666666666667" style="428" customWidth="1"/>
    <col min="3555" max="3555" width="10" style="428" customWidth="1"/>
    <col min="3556" max="3556" width="12.1666666666667" style="428" customWidth="1"/>
    <col min="3557" max="3557" width="9.66666666666667" style="428" customWidth="1"/>
    <col min="3558" max="3558" width="9.16666666666667" style="428" customWidth="1"/>
    <col min="3559" max="3559" width="9" style="428"/>
    <col min="3560" max="3560" width="8.66666666666667" style="428" customWidth="1"/>
    <col min="3561" max="3561" width="9.66666666666667" style="428" customWidth="1"/>
    <col min="3562" max="3562" width="9.16666666666667" style="428" customWidth="1"/>
    <col min="3563" max="3563" width="7.66666666666667" style="428" customWidth="1"/>
    <col min="3564" max="3564" width="9.16666666666667" style="428" customWidth="1"/>
    <col min="3565" max="3565" width="14.6666666666667" style="428" customWidth="1"/>
    <col min="3566" max="3566" width="13.6666666666667" style="428" customWidth="1"/>
    <col min="3567" max="3567" width="8" style="428" customWidth="1"/>
    <col min="3568" max="3568" width="7.66666666666667" style="428" customWidth="1"/>
    <col min="3569" max="3569" width="7.16666666666667" style="428" customWidth="1"/>
    <col min="3570" max="3570" width="9.16666666666667" style="428" customWidth="1"/>
    <col min="3571" max="3571" width="7.66666666666667" style="428" customWidth="1"/>
    <col min="3572" max="3573" width="8.66666666666667" style="428" customWidth="1"/>
    <col min="3574" max="3574" width="14.6666666666667" style="428" customWidth="1"/>
    <col min="3575" max="3575" width="13.6666666666667" style="428" customWidth="1"/>
    <col min="3576" max="3576" width="8.66666666666667" style="428" customWidth="1"/>
    <col min="3577" max="3579" width="10.6666666666667" style="428" customWidth="1"/>
    <col min="3580" max="3580" width="16.6666666666667" style="428" customWidth="1"/>
    <col min="3581" max="3584" width="10.6666666666667" style="428" customWidth="1"/>
    <col min="3585" max="3585" width="12" style="428" customWidth="1"/>
    <col min="3586" max="3586" width="10.6666666666667" style="428" customWidth="1"/>
    <col min="3587" max="3587" width="8.66666666666667" style="428" customWidth="1"/>
    <col min="3588" max="3592" width="13.6666666666667" style="428" customWidth="1"/>
    <col min="3593" max="3596" width="9" style="428" hidden="1" customWidth="1"/>
    <col min="3597" max="3791" width="9" style="428"/>
    <col min="3792" max="3792" width="4.5" style="428" customWidth="1"/>
    <col min="3793" max="3793" width="11" style="428" customWidth="1"/>
    <col min="3794" max="3794" width="8" style="428" customWidth="1"/>
    <col min="3795" max="3795" width="5.16666666666667" style="428" customWidth="1"/>
    <col min="3796" max="3796" width="13.1666666666667" style="428" customWidth="1"/>
    <col min="3797" max="3797" width="12.5" style="428" customWidth="1"/>
    <col min="3798" max="3807" width="10.6666666666667" style="428" customWidth="1"/>
    <col min="3808" max="3808" width="12.1666666666667" style="428" customWidth="1"/>
    <col min="3809" max="3809" width="8.16666666666667" style="428" customWidth="1"/>
    <col min="3810" max="3810" width="10.6666666666667" style="428" customWidth="1"/>
    <col min="3811" max="3811" width="10" style="428" customWidth="1"/>
    <col min="3812" max="3812" width="12.1666666666667" style="428" customWidth="1"/>
    <col min="3813" max="3813" width="9.66666666666667" style="428" customWidth="1"/>
    <col min="3814" max="3814" width="9.16666666666667" style="428" customWidth="1"/>
    <col min="3815" max="3815" width="9" style="428"/>
    <col min="3816" max="3816" width="8.66666666666667" style="428" customWidth="1"/>
    <col min="3817" max="3817" width="9.66666666666667" style="428" customWidth="1"/>
    <col min="3818" max="3818" width="9.16666666666667" style="428" customWidth="1"/>
    <col min="3819" max="3819" width="7.66666666666667" style="428" customWidth="1"/>
    <col min="3820" max="3820" width="9.16666666666667" style="428" customWidth="1"/>
    <col min="3821" max="3821" width="14.6666666666667" style="428" customWidth="1"/>
    <col min="3822" max="3822" width="13.6666666666667" style="428" customWidth="1"/>
    <col min="3823" max="3823" width="8" style="428" customWidth="1"/>
    <col min="3824" max="3824" width="7.66666666666667" style="428" customWidth="1"/>
    <col min="3825" max="3825" width="7.16666666666667" style="428" customWidth="1"/>
    <col min="3826" max="3826" width="9.16666666666667" style="428" customWidth="1"/>
    <col min="3827" max="3827" width="7.66666666666667" style="428" customWidth="1"/>
    <col min="3828" max="3829" width="8.66666666666667" style="428" customWidth="1"/>
    <col min="3830" max="3830" width="14.6666666666667" style="428" customWidth="1"/>
    <col min="3831" max="3831" width="13.6666666666667" style="428" customWidth="1"/>
    <col min="3832" max="3832" width="8.66666666666667" style="428" customWidth="1"/>
    <col min="3833" max="3835" width="10.6666666666667" style="428" customWidth="1"/>
    <col min="3836" max="3836" width="16.6666666666667" style="428" customWidth="1"/>
    <col min="3837" max="3840" width="10.6666666666667" style="428" customWidth="1"/>
    <col min="3841" max="3841" width="12" style="428" customWidth="1"/>
    <col min="3842" max="3842" width="10.6666666666667" style="428" customWidth="1"/>
    <col min="3843" max="3843" width="8.66666666666667" style="428" customWidth="1"/>
    <col min="3844" max="3848" width="13.6666666666667" style="428" customWidth="1"/>
    <col min="3849" max="3852" width="9" style="428" hidden="1" customWidth="1"/>
    <col min="3853" max="4047" width="9" style="428"/>
    <col min="4048" max="4048" width="4.5" style="428" customWidth="1"/>
    <col min="4049" max="4049" width="11" style="428" customWidth="1"/>
    <col min="4050" max="4050" width="8" style="428" customWidth="1"/>
    <col min="4051" max="4051" width="5.16666666666667" style="428" customWidth="1"/>
    <col min="4052" max="4052" width="13.1666666666667" style="428" customWidth="1"/>
    <col min="4053" max="4053" width="12.5" style="428" customWidth="1"/>
    <col min="4054" max="4063" width="10.6666666666667" style="428" customWidth="1"/>
    <col min="4064" max="4064" width="12.1666666666667" style="428" customWidth="1"/>
    <col min="4065" max="4065" width="8.16666666666667" style="428" customWidth="1"/>
    <col min="4066" max="4066" width="10.6666666666667" style="428" customWidth="1"/>
    <col min="4067" max="4067" width="10" style="428" customWidth="1"/>
    <col min="4068" max="4068" width="12.1666666666667" style="428" customWidth="1"/>
    <col min="4069" max="4069" width="9.66666666666667" style="428" customWidth="1"/>
    <col min="4070" max="4070" width="9.16666666666667" style="428" customWidth="1"/>
    <col min="4071" max="4071" width="9" style="428"/>
    <col min="4072" max="4072" width="8.66666666666667" style="428" customWidth="1"/>
    <col min="4073" max="4073" width="9.66666666666667" style="428" customWidth="1"/>
    <col min="4074" max="4074" width="9.16666666666667" style="428" customWidth="1"/>
    <col min="4075" max="4075" width="7.66666666666667" style="428" customWidth="1"/>
    <col min="4076" max="4076" width="9.16666666666667" style="428" customWidth="1"/>
    <col min="4077" max="4077" width="14.6666666666667" style="428" customWidth="1"/>
    <col min="4078" max="4078" width="13.6666666666667" style="428" customWidth="1"/>
    <col min="4079" max="4079" width="8" style="428" customWidth="1"/>
    <col min="4080" max="4080" width="7.66666666666667" style="428" customWidth="1"/>
    <col min="4081" max="4081" width="7.16666666666667" style="428" customWidth="1"/>
    <col min="4082" max="4082" width="9.16666666666667" style="428" customWidth="1"/>
    <col min="4083" max="4083" width="7.66666666666667" style="428" customWidth="1"/>
    <col min="4084" max="4085" width="8.66666666666667" style="428" customWidth="1"/>
    <col min="4086" max="4086" width="14.6666666666667" style="428" customWidth="1"/>
    <col min="4087" max="4087" width="13.6666666666667" style="428" customWidth="1"/>
    <col min="4088" max="4088" width="8.66666666666667" style="428" customWidth="1"/>
    <col min="4089" max="4091" width="10.6666666666667" style="428" customWidth="1"/>
    <col min="4092" max="4092" width="16.6666666666667" style="428" customWidth="1"/>
    <col min="4093" max="4096" width="10.6666666666667" style="428" customWidth="1"/>
    <col min="4097" max="4097" width="12" style="428" customWidth="1"/>
    <col min="4098" max="4098" width="10.6666666666667" style="428" customWidth="1"/>
    <col min="4099" max="4099" width="8.66666666666667" style="428" customWidth="1"/>
    <col min="4100" max="4104" width="13.6666666666667" style="428" customWidth="1"/>
    <col min="4105" max="4108" width="9" style="428" hidden="1" customWidth="1"/>
    <col min="4109" max="4303" width="9" style="428"/>
    <col min="4304" max="4304" width="4.5" style="428" customWidth="1"/>
    <col min="4305" max="4305" width="11" style="428" customWidth="1"/>
    <col min="4306" max="4306" width="8" style="428" customWidth="1"/>
    <col min="4307" max="4307" width="5.16666666666667" style="428" customWidth="1"/>
    <col min="4308" max="4308" width="13.1666666666667" style="428" customWidth="1"/>
    <col min="4309" max="4309" width="12.5" style="428" customWidth="1"/>
    <col min="4310" max="4319" width="10.6666666666667" style="428" customWidth="1"/>
    <col min="4320" max="4320" width="12.1666666666667" style="428" customWidth="1"/>
    <col min="4321" max="4321" width="8.16666666666667" style="428" customWidth="1"/>
    <col min="4322" max="4322" width="10.6666666666667" style="428" customWidth="1"/>
    <col min="4323" max="4323" width="10" style="428" customWidth="1"/>
    <col min="4324" max="4324" width="12.1666666666667" style="428" customWidth="1"/>
    <col min="4325" max="4325" width="9.66666666666667" style="428" customWidth="1"/>
    <col min="4326" max="4326" width="9.16666666666667" style="428" customWidth="1"/>
    <col min="4327" max="4327" width="9" style="428"/>
    <col min="4328" max="4328" width="8.66666666666667" style="428" customWidth="1"/>
    <col min="4329" max="4329" width="9.66666666666667" style="428" customWidth="1"/>
    <col min="4330" max="4330" width="9.16666666666667" style="428" customWidth="1"/>
    <col min="4331" max="4331" width="7.66666666666667" style="428" customWidth="1"/>
    <col min="4332" max="4332" width="9.16666666666667" style="428" customWidth="1"/>
    <col min="4333" max="4333" width="14.6666666666667" style="428" customWidth="1"/>
    <col min="4334" max="4334" width="13.6666666666667" style="428" customWidth="1"/>
    <col min="4335" max="4335" width="8" style="428" customWidth="1"/>
    <col min="4336" max="4336" width="7.66666666666667" style="428" customWidth="1"/>
    <col min="4337" max="4337" width="7.16666666666667" style="428" customWidth="1"/>
    <col min="4338" max="4338" width="9.16666666666667" style="428" customWidth="1"/>
    <col min="4339" max="4339" width="7.66666666666667" style="428" customWidth="1"/>
    <col min="4340" max="4341" width="8.66666666666667" style="428" customWidth="1"/>
    <col min="4342" max="4342" width="14.6666666666667" style="428" customWidth="1"/>
    <col min="4343" max="4343" width="13.6666666666667" style="428" customWidth="1"/>
    <col min="4344" max="4344" width="8.66666666666667" style="428" customWidth="1"/>
    <col min="4345" max="4347" width="10.6666666666667" style="428" customWidth="1"/>
    <col min="4348" max="4348" width="16.6666666666667" style="428" customWidth="1"/>
    <col min="4349" max="4352" width="10.6666666666667" style="428" customWidth="1"/>
    <col min="4353" max="4353" width="12" style="428" customWidth="1"/>
    <col min="4354" max="4354" width="10.6666666666667" style="428" customWidth="1"/>
    <col min="4355" max="4355" width="8.66666666666667" style="428" customWidth="1"/>
    <col min="4356" max="4360" width="13.6666666666667" style="428" customWidth="1"/>
    <col min="4361" max="4364" width="9" style="428" hidden="1" customWidth="1"/>
    <col min="4365" max="4559" width="9" style="428"/>
    <col min="4560" max="4560" width="4.5" style="428" customWidth="1"/>
    <col min="4561" max="4561" width="11" style="428" customWidth="1"/>
    <col min="4562" max="4562" width="8" style="428" customWidth="1"/>
    <col min="4563" max="4563" width="5.16666666666667" style="428" customWidth="1"/>
    <col min="4564" max="4564" width="13.1666666666667" style="428" customWidth="1"/>
    <col min="4565" max="4565" width="12.5" style="428" customWidth="1"/>
    <col min="4566" max="4575" width="10.6666666666667" style="428" customWidth="1"/>
    <col min="4576" max="4576" width="12.1666666666667" style="428" customWidth="1"/>
    <col min="4577" max="4577" width="8.16666666666667" style="428" customWidth="1"/>
    <col min="4578" max="4578" width="10.6666666666667" style="428" customWidth="1"/>
    <col min="4579" max="4579" width="10" style="428" customWidth="1"/>
    <col min="4580" max="4580" width="12.1666666666667" style="428" customWidth="1"/>
    <col min="4581" max="4581" width="9.66666666666667" style="428" customWidth="1"/>
    <col min="4582" max="4582" width="9.16666666666667" style="428" customWidth="1"/>
    <col min="4583" max="4583" width="9" style="428"/>
    <col min="4584" max="4584" width="8.66666666666667" style="428" customWidth="1"/>
    <col min="4585" max="4585" width="9.66666666666667" style="428" customWidth="1"/>
    <col min="4586" max="4586" width="9.16666666666667" style="428" customWidth="1"/>
    <col min="4587" max="4587" width="7.66666666666667" style="428" customWidth="1"/>
    <col min="4588" max="4588" width="9.16666666666667" style="428" customWidth="1"/>
    <col min="4589" max="4589" width="14.6666666666667" style="428" customWidth="1"/>
    <col min="4590" max="4590" width="13.6666666666667" style="428" customWidth="1"/>
    <col min="4591" max="4591" width="8" style="428" customWidth="1"/>
    <col min="4592" max="4592" width="7.66666666666667" style="428" customWidth="1"/>
    <col min="4593" max="4593" width="7.16666666666667" style="428" customWidth="1"/>
    <col min="4594" max="4594" width="9.16666666666667" style="428" customWidth="1"/>
    <col min="4595" max="4595" width="7.66666666666667" style="428" customWidth="1"/>
    <col min="4596" max="4597" width="8.66666666666667" style="428" customWidth="1"/>
    <col min="4598" max="4598" width="14.6666666666667" style="428" customWidth="1"/>
    <col min="4599" max="4599" width="13.6666666666667" style="428" customWidth="1"/>
    <col min="4600" max="4600" width="8.66666666666667" style="428" customWidth="1"/>
    <col min="4601" max="4603" width="10.6666666666667" style="428" customWidth="1"/>
    <col min="4604" max="4604" width="16.6666666666667" style="428" customWidth="1"/>
    <col min="4605" max="4608" width="10.6666666666667" style="428" customWidth="1"/>
    <col min="4609" max="4609" width="12" style="428" customWidth="1"/>
    <col min="4610" max="4610" width="10.6666666666667" style="428" customWidth="1"/>
    <col min="4611" max="4611" width="8.66666666666667" style="428" customWidth="1"/>
    <col min="4612" max="4616" width="13.6666666666667" style="428" customWidth="1"/>
    <col min="4617" max="4620" width="9" style="428" hidden="1" customWidth="1"/>
    <col min="4621" max="4815" width="9" style="428"/>
    <col min="4816" max="4816" width="4.5" style="428" customWidth="1"/>
    <col min="4817" max="4817" width="11" style="428" customWidth="1"/>
    <col min="4818" max="4818" width="8" style="428" customWidth="1"/>
    <col min="4819" max="4819" width="5.16666666666667" style="428" customWidth="1"/>
    <col min="4820" max="4820" width="13.1666666666667" style="428" customWidth="1"/>
    <col min="4821" max="4821" width="12.5" style="428" customWidth="1"/>
    <col min="4822" max="4831" width="10.6666666666667" style="428" customWidth="1"/>
    <col min="4832" max="4832" width="12.1666666666667" style="428" customWidth="1"/>
    <col min="4833" max="4833" width="8.16666666666667" style="428" customWidth="1"/>
    <col min="4834" max="4834" width="10.6666666666667" style="428" customWidth="1"/>
    <col min="4835" max="4835" width="10" style="428" customWidth="1"/>
    <col min="4836" max="4836" width="12.1666666666667" style="428" customWidth="1"/>
    <col min="4837" max="4837" width="9.66666666666667" style="428" customWidth="1"/>
    <col min="4838" max="4838" width="9.16666666666667" style="428" customWidth="1"/>
    <col min="4839" max="4839" width="9" style="428"/>
    <col min="4840" max="4840" width="8.66666666666667" style="428" customWidth="1"/>
    <col min="4841" max="4841" width="9.66666666666667" style="428" customWidth="1"/>
    <col min="4842" max="4842" width="9.16666666666667" style="428" customWidth="1"/>
    <col min="4843" max="4843" width="7.66666666666667" style="428" customWidth="1"/>
    <col min="4844" max="4844" width="9.16666666666667" style="428" customWidth="1"/>
    <col min="4845" max="4845" width="14.6666666666667" style="428" customWidth="1"/>
    <col min="4846" max="4846" width="13.6666666666667" style="428" customWidth="1"/>
    <col min="4847" max="4847" width="8" style="428" customWidth="1"/>
    <col min="4848" max="4848" width="7.66666666666667" style="428" customWidth="1"/>
    <col min="4849" max="4849" width="7.16666666666667" style="428" customWidth="1"/>
    <col min="4850" max="4850" width="9.16666666666667" style="428" customWidth="1"/>
    <col min="4851" max="4851" width="7.66666666666667" style="428" customWidth="1"/>
    <col min="4852" max="4853" width="8.66666666666667" style="428" customWidth="1"/>
    <col min="4854" max="4854" width="14.6666666666667" style="428" customWidth="1"/>
    <col min="4855" max="4855" width="13.6666666666667" style="428" customWidth="1"/>
    <col min="4856" max="4856" width="8.66666666666667" style="428" customWidth="1"/>
    <col min="4857" max="4859" width="10.6666666666667" style="428" customWidth="1"/>
    <col min="4860" max="4860" width="16.6666666666667" style="428" customWidth="1"/>
    <col min="4861" max="4864" width="10.6666666666667" style="428" customWidth="1"/>
    <col min="4865" max="4865" width="12" style="428" customWidth="1"/>
    <col min="4866" max="4866" width="10.6666666666667" style="428" customWidth="1"/>
    <col min="4867" max="4867" width="8.66666666666667" style="428" customWidth="1"/>
    <col min="4868" max="4872" width="13.6666666666667" style="428" customWidth="1"/>
    <col min="4873" max="4876" width="9" style="428" hidden="1" customWidth="1"/>
    <col min="4877" max="5071" width="9" style="428"/>
    <col min="5072" max="5072" width="4.5" style="428" customWidth="1"/>
    <col min="5073" max="5073" width="11" style="428" customWidth="1"/>
    <col min="5074" max="5074" width="8" style="428" customWidth="1"/>
    <col min="5075" max="5075" width="5.16666666666667" style="428" customWidth="1"/>
    <col min="5076" max="5076" width="13.1666666666667" style="428" customWidth="1"/>
    <col min="5077" max="5077" width="12.5" style="428" customWidth="1"/>
    <col min="5078" max="5087" width="10.6666666666667" style="428" customWidth="1"/>
    <col min="5088" max="5088" width="12.1666666666667" style="428" customWidth="1"/>
    <col min="5089" max="5089" width="8.16666666666667" style="428" customWidth="1"/>
    <col min="5090" max="5090" width="10.6666666666667" style="428" customWidth="1"/>
    <col min="5091" max="5091" width="10" style="428" customWidth="1"/>
    <col min="5092" max="5092" width="12.1666666666667" style="428" customWidth="1"/>
    <col min="5093" max="5093" width="9.66666666666667" style="428" customWidth="1"/>
    <col min="5094" max="5094" width="9.16666666666667" style="428" customWidth="1"/>
    <col min="5095" max="5095" width="9" style="428"/>
    <col min="5096" max="5096" width="8.66666666666667" style="428" customWidth="1"/>
    <col min="5097" max="5097" width="9.66666666666667" style="428" customWidth="1"/>
    <col min="5098" max="5098" width="9.16666666666667" style="428" customWidth="1"/>
    <col min="5099" max="5099" width="7.66666666666667" style="428" customWidth="1"/>
    <col min="5100" max="5100" width="9.16666666666667" style="428" customWidth="1"/>
    <col min="5101" max="5101" width="14.6666666666667" style="428" customWidth="1"/>
    <col min="5102" max="5102" width="13.6666666666667" style="428" customWidth="1"/>
    <col min="5103" max="5103" width="8" style="428" customWidth="1"/>
    <col min="5104" max="5104" width="7.66666666666667" style="428" customWidth="1"/>
    <col min="5105" max="5105" width="7.16666666666667" style="428" customWidth="1"/>
    <col min="5106" max="5106" width="9.16666666666667" style="428" customWidth="1"/>
    <col min="5107" max="5107" width="7.66666666666667" style="428" customWidth="1"/>
    <col min="5108" max="5109" width="8.66666666666667" style="428" customWidth="1"/>
    <col min="5110" max="5110" width="14.6666666666667" style="428" customWidth="1"/>
    <col min="5111" max="5111" width="13.6666666666667" style="428" customWidth="1"/>
    <col min="5112" max="5112" width="8.66666666666667" style="428" customWidth="1"/>
    <col min="5113" max="5115" width="10.6666666666667" style="428" customWidth="1"/>
    <col min="5116" max="5116" width="16.6666666666667" style="428" customWidth="1"/>
    <col min="5117" max="5120" width="10.6666666666667" style="428" customWidth="1"/>
    <col min="5121" max="5121" width="12" style="428" customWidth="1"/>
    <col min="5122" max="5122" width="10.6666666666667" style="428" customWidth="1"/>
    <col min="5123" max="5123" width="8.66666666666667" style="428" customWidth="1"/>
    <col min="5124" max="5128" width="13.6666666666667" style="428" customWidth="1"/>
    <col min="5129" max="5132" width="9" style="428" hidden="1" customWidth="1"/>
    <col min="5133" max="5327" width="9" style="428"/>
    <col min="5328" max="5328" width="4.5" style="428" customWidth="1"/>
    <col min="5329" max="5329" width="11" style="428" customWidth="1"/>
    <col min="5330" max="5330" width="8" style="428" customWidth="1"/>
    <col min="5331" max="5331" width="5.16666666666667" style="428" customWidth="1"/>
    <col min="5332" max="5332" width="13.1666666666667" style="428" customWidth="1"/>
    <col min="5333" max="5333" width="12.5" style="428" customWidth="1"/>
    <col min="5334" max="5343" width="10.6666666666667" style="428" customWidth="1"/>
    <col min="5344" max="5344" width="12.1666666666667" style="428" customWidth="1"/>
    <col min="5345" max="5345" width="8.16666666666667" style="428" customWidth="1"/>
    <col min="5346" max="5346" width="10.6666666666667" style="428" customWidth="1"/>
    <col min="5347" max="5347" width="10" style="428" customWidth="1"/>
    <col min="5348" max="5348" width="12.1666666666667" style="428" customWidth="1"/>
    <col min="5349" max="5349" width="9.66666666666667" style="428" customWidth="1"/>
    <col min="5350" max="5350" width="9.16666666666667" style="428" customWidth="1"/>
    <col min="5351" max="5351" width="9" style="428"/>
    <col min="5352" max="5352" width="8.66666666666667" style="428" customWidth="1"/>
    <col min="5353" max="5353" width="9.66666666666667" style="428" customWidth="1"/>
    <col min="5354" max="5354" width="9.16666666666667" style="428" customWidth="1"/>
    <col min="5355" max="5355" width="7.66666666666667" style="428" customWidth="1"/>
    <col min="5356" max="5356" width="9.16666666666667" style="428" customWidth="1"/>
    <col min="5357" max="5357" width="14.6666666666667" style="428" customWidth="1"/>
    <col min="5358" max="5358" width="13.6666666666667" style="428" customWidth="1"/>
    <col min="5359" max="5359" width="8" style="428" customWidth="1"/>
    <col min="5360" max="5360" width="7.66666666666667" style="428" customWidth="1"/>
    <col min="5361" max="5361" width="7.16666666666667" style="428" customWidth="1"/>
    <col min="5362" max="5362" width="9.16666666666667" style="428" customWidth="1"/>
    <col min="5363" max="5363" width="7.66666666666667" style="428" customWidth="1"/>
    <col min="5364" max="5365" width="8.66666666666667" style="428" customWidth="1"/>
    <col min="5366" max="5366" width="14.6666666666667" style="428" customWidth="1"/>
    <col min="5367" max="5367" width="13.6666666666667" style="428" customWidth="1"/>
    <col min="5368" max="5368" width="8.66666666666667" style="428" customWidth="1"/>
    <col min="5369" max="5371" width="10.6666666666667" style="428" customWidth="1"/>
    <col min="5372" max="5372" width="16.6666666666667" style="428" customWidth="1"/>
    <col min="5373" max="5376" width="10.6666666666667" style="428" customWidth="1"/>
    <col min="5377" max="5377" width="12" style="428" customWidth="1"/>
    <col min="5378" max="5378" width="10.6666666666667" style="428" customWidth="1"/>
    <col min="5379" max="5379" width="8.66666666666667" style="428" customWidth="1"/>
    <col min="5380" max="5384" width="13.6666666666667" style="428" customWidth="1"/>
    <col min="5385" max="5388" width="9" style="428" hidden="1" customWidth="1"/>
    <col min="5389" max="5583" width="9" style="428"/>
    <col min="5584" max="5584" width="4.5" style="428" customWidth="1"/>
    <col min="5585" max="5585" width="11" style="428" customWidth="1"/>
    <col min="5586" max="5586" width="8" style="428" customWidth="1"/>
    <col min="5587" max="5587" width="5.16666666666667" style="428" customWidth="1"/>
    <col min="5588" max="5588" width="13.1666666666667" style="428" customWidth="1"/>
    <col min="5589" max="5589" width="12.5" style="428" customWidth="1"/>
    <col min="5590" max="5599" width="10.6666666666667" style="428" customWidth="1"/>
    <col min="5600" max="5600" width="12.1666666666667" style="428" customWidth="1"/>
    <col min="5601" max="5601" width="8.16666666666667" style="428" customWidth="1"/>
    <col min="5602" max="5602" width="10.6666666666667" style="428" customWidth="1"/>
    <col min="5603" max="5603" width="10" style="428" customWidth="1"/>
    <col min="5604" max="5604" width="12.1666666666667" style="428" customWidth="1"/>
    <col min="5605" max="5605" width="9.66666666666667" style="428" customWidth="1"/>
    <col min="5606" max="5606" width="9.16666666666667" style="428" customWidth="1"/>
    <col min="5607" max="5607" width="9" style="428"/>
    <col min="5608" max="5608" width="8.66666666666667" style="428" customWidth="1"/>
    <col min="5609" max="5609" width="9.66666666666667" style="428" customWidth="1"/>
    <col min="5610" max="5610" width="9.16666666666667" style="428" customWidth="1"/>
    <col min="5611" max="5611" width="7.66666666666667" style="428" customWidth="1"/>
    <col min="5612" max="5612" width="9.16666666666667" style="428" customWidth="1"/>
    <col min="5613" max="5613" width="14.6666666666667" style="428" customWidth="1"/>
    <col min="5614" max="5614" width="13.6666666666667" style="428" customWidth="1"/>
    <col min="5615" max="5615" width="8" style="428" customWidth="1"/>
    <col min="5616" max="5616" width="7.66666666666667" style="428" customWidth="1"/>
    <col min="5617" max="5617" width="7.16666666666667" style="428" customWidth="1"/>
    <col min="5618" max="5618" width="9.16666666666667" style="428" customWidth="1"/>
    <col min="5619" max="5619" width="7.66666666666667" style="428" customWidth="1"/>
    <col min="5620" max="5621" width="8.66666666666667" style="428" customWidth="1"/>
    <col min="5622" max="5622" width="14.6666666666667" style="428" customWidth="1"/>
    <col min="5623" max="5623" width="13.6666666666667" style="428" customWidth="1"/>
    <col min="5624" max="5624" width="8.66666666666667" style="428" customWidth="1"/>
    <col min="5625" max="5627" width="10.6666666666667" style="428" customWidth="1"/>
    <col min="5628" max="5628" width="16.6666666666667" style="428" customWidth="1"/>
    <col min="5629" max="5632" width="10.6666666666667" style="428" customWidth="1"/>
    <col min="5633" max="5633" width="12" style="428" customWidth="1"/>
    <col min="5634" max="5634" width="10.6666666666667" style="428" customWidth="1"/>
    <col min="5635" max="5635" width="8.66666666666667" style="428" customWidth="1"/>
    <col min="5636" max="5640" width="13.6666666666667" style="428" customWidth="1"/>
    <col min="5641" max="5644" width="9" style="428" hidden="1" customWidth="1"/>
    <col min="5645" max="5839" width="9" style="428"/>
    <col min="5840" max="5840" width="4.5" style="428" customWidth="1"/>
    <col min="5841" max="5841" width="11" style="428" customWidth="1"/>
    <col min="5842" max="5842" width="8" style="428" customWidth="1"/>
    <col min="5843" max="5843" width="5.16666666666667" style="428" customWidth="1"/>
    <col min="5844" max="5844" width="13.1666666666667" style="428" customWidth="1"/>
    <col min="5845" max="5845" width="12.5" style="428" customWidth="1"/>
    <col min="5846" max="5855" width="10.6666666666667" style="428" customWidth="1"/>
    <col min="5856" max="5856" width="12.1666666666667" style="428" customWidth="1"/>
    <col min="5857" max="5857" width="8.16666666666667" style="428" customWidth="1"/>
    <col min="5858" max="5858" width="10.6666666666667" style="428" customWidth="1"/>
    <col min="5859" max="5859" width="10" style="428" customWidth="1"/>
    <col min="5860" max="5860" width="12.1666666666667" style="428" customWidth="1"/>
    <col min="5861" max="5861" width="9.66666666666667" style="428" customWidth="1"/>
    <col min="5862" max="5862" width="9.16666666666667" style="428" customWidth="1"/>
    <col min="5863" max="5863" width="9" style="428"/>
    <col min="5864" max="5864" width="8.66666666666667" style="428" customWidth="1"/>
    <col min="5865" max="5865" width="9.66666666666667" style="428" customWidth="1"/>
    <col min="5866" max="5866" width="9.16666666666667" style="428" customWidth="1"/>
    <col min="5867" max="5867" width="7.66666666666667" style="428" customWidth="1"/>
    <col min="5868" max="5868" width="9.16666666666667" style="428" customWidth="1"/>
    <col min="5869" max="5869" width="14.6666666666667" style="428" customWidth="1"/>
    <col min="5870" max="5870" width="13.6666666666667" style="428" customWidth="1"/>
    <col min="5871" max="5871" width="8" style="428" customWidth="1"/>
    <col min="5872" max="5872" width="7.66666666666667" style="428" customWidth="1"/>
    <col min="5873" max="5873" width="7.16666666666667" style="428" customWidth="1"/>
    <col min="5874" max="5874" width="9.16666666666667" style="428" customWidth="1"/>
    <col min="5875" max="5875" width="7.66666666666667" style="428" customWidth="1"/>
    <col min="5876" max="5877" width="8.66666666666667" style="428" customWidth="1"/>
    <col min="5878" max="5878" width="14.6666666666667" style="428" customWidth="1"/>
    <col min="5879" max="5879" width="13.6666666666667" style="428" customWidth="1"/>
    <col min="5880" max="5880" width="8.66666666666667" style="428" customWidth="1"/>
    <col min="5881" max="5883" width="10.6666666666667" style="428" customWidth="1"/>
    <col min="5884" max="5884" width="16.6666666666667" style="428" customWidth="1"/>
    <col min="5885" max="5888" width="10.6666666666667" style="428" customWidth="1"/>
    <col min="5889" max="5889" width="12" style="428" customWidth="1"/>
    <col min="5890" max="5890" width="10.6666666666667" style="428" customWidth="1"/>
    <col min="5891" max="5891" width="8.66666666666667" style="428" customWidth="1"/>
    <col min="5892" max="5896" width="13.6666666666667" style="428" customWidth="1"/>
    <col min="5897" max="5900" width="9" style="428" hidden="1" customWidth="1"/>
    <col min="5901" max="6095" width="9" style="428"/>
    <col min="6096" max="6096" width="4.5" style="428" customWidth="1"/>
    <col min="6097" max="6097" width="11" style="428" customWidth="1"/>
    <col min="6098" max="6098" width="8" style="428" customWidth="1"/>
    <col min="6099" max="6099" width="5.16666666666667" style="428" customWidth="1"/>
    <col min="6100" max="6100" width="13.1666666666667" style="428" customWidth="1"/>
    <col min="6101" max="6101" width="12.5" style="428" customWidth="1"/>
    <col min="6102" max="6111" width="10.6666666666667" style="428" customWidth="1"/>
    <col min="6112" max="6112" width="12.1666666666667" style="428" customWidth="1"/>
    <col min="6113" max="6113" width="8.16666666666667" style="428" customWidth="1"/>
    <col min="6114" max="6114" width="10.6666666666667" style="428" customWidth="1"/>
    <col min="6115" max="6115" width="10" style="428" customWidth="1"/>
    <col min="6116" max="6116" width="12.1666666666667" style="428" customWidth="1"/>
    <col min="6117" max="6117" width="9.66666666666667" style="428" customWidth="1"/>
    <col min="6118" max="6118" width="9.16666666666667" style="428" customWidth="1"/>
    <col min="6119" max="6119" width="9" style="428"/>
    <col min="6120" max="6120" width="8.66666666666667" style="428" customWidth="1"/>
    <col min="6121" max="6121" width="9.66666666666667" style="428" customWidth="1"/>
    <col min="6122" max="6122" width="9.16666666666667" style="428" customWidth="1"/>
    <col min="6123" max="6123" width="7.66666666666667" style="428" customWidth="1"/>
    <col min="6124" max="6124" width="9.16666666666667" style="428" customWidth="1"/>
    <col min="6125" max="6125" width="14.6666666666667" style="428" customWidth="1"/>
    <col min="6126" max="6126" width="13.6666666666667" style="428" customWidth="1"/>
    <col min="6127" max="6127" width="8" style="428" customWidth="1"/>
    <col min="6128" max="6128" width="7.66666666666667" style="428" customWidth="1"/>
    <col min="6129" max="6129" width="7.16666666666667" style="428" customWidth="1"/>
    <col min="6130" max="6130" width="9.16666666666667" style="428" customWidth="1"/>
    <col min="6131" max="6131" width="7.66666666666667" style="428" customWidth="1"/>
    <col min="6132" max="6133" width="8.66666666666667" style="428" customWidth="1"/>
    <col min="6134" max="6134" width="14.6666666666667" style="428" customWidth="1"/>
    <col min="6135" max="6135" width="13.6666666666667" style="428" customWidth="1"/>
    <col min="6136" max="6136" width="8.66666666666667" style="428" customWidth="1"/>
    <col min="6137" max="6139" width="10.6666666666667" style="428" customWidth="1"/>
    <col min="6140" max="6140" width="16.6666666666667" style="428" customWidth="1"/>
    <col min="6141" max="6144" width="10.6666666666667" style="428" customWidth="1"/>
    <col min="6145" max="6145" width="12" style="428" customWidth="1"/>
    <col min="6146" max="6146" width="10.6666666666667" style="428" customWidth="1"/>
    <col min="6147" max="6147" width="8.66666666666667" style="428" customWidth="1"/>
    <col min="6148" max="6152" width="13.6666666666667" style="428" customWidth="1"/>
    <col min="6153" max="6156" width="9" style="428" hidden="1" customWidth="1"/>
    <col min="6157" max="6351" width="9" style="428"/>
    <col min="6352" max="6352" width="4.5" style="428" customWidth="1"/>
    <col min="6353" max="6353" width="11" style="428" customWidth="1"/>
    <col min="6354" max="6354" width="8" style="428" customWidth="1"/>
    <col min="6355" max="6355" width="5.16666666666667" style="428" customWidth="1"/>
    <col min="6356" max="6356" width="13.1666666666667" style="428" customWidth="1"/>
    <col min="6357" max="6357" width="12.5" style="428" customWidth="1"/>
    <col min="6358" max="6367" width="10.6666666666667" style="428" customWidth="1"/>
    <col min="6368" max="6368" width="12.1666666666667" style="428" customWidth="1"/>
    <col min="6369" max="6369" width="8.16666666666667" style="428" customWidth="1"/>
    <col min="6370" max="6370" width="10.6666666666667" style="428" customWidth="1"/>
    <col min="6371" max="6371" width="10" style="428" customWidth="1"/>
    <col min="6372" max="6372" width="12.1666666666667" style="428" customWidth="1"/>
    <col min="6373" max="6373" width="9.66666666666667" style="428" customWidth="1"/>
    <col min="6374" max="6374" width="9.16666666666667" style="428" customWidth="1"/>
    <col min="6375" max="6375" width="9" style="428"/>
    <col min="6376" max="6376" width="8.66666666666667" style="428" customWidth="1"/>
    <col min="6377" max="6377" width="9.66666666666667" style="428" customWidth="1"/>
    <col min="6378" max="6378" width="9.16666666666667" style="428" customWidth="1"/>
    <col min="6379" max="6379" width="7.66666666666667" style="428" customWidth="1"/>
    <col min="6380" max="6380" width="9.16666666666667" style="428" customWidth="1"/>
    <col min="6381" max="6381" width="14.6666666666667" style="428" customWidth="1"/>
    <col min="6382" max="6382" width="13.6666666666667" style="428" customWidth="1"/>
    <col min="6383" max="6383" width="8" style="428" customWidth="1"/>
    <col min="6384" max="6384" width="7.66666666666667" style="428" customWidth="1"/>
    <col min="6385" max="6385" width="7.16666666666667" style="428" customWidth="1"/>
    <col min="6386" max="6386" width="9.16666666666667" style="428" customWidth="1"/>
    <col min="6387" max="6387" width="7.66666666666667" style="428" customWidth="1"/>
    <col min="6388" max="6389" width="8.66666666666667" style="428" customWidth="1"/>
    <col min="6390" max="6390" width="14.6666666666667" style="428" customWidth="1"/>
    <col min="6391" max="6391" width="13.6666666666667" style="428" customWidth="1"/>
    <col min="6392" max="6392" width="8.66666666666667" style="428" customWidth="1"/>
    <col min="6393" max="6395" width="10.6666666666667" style="428" customWidth="1"/>
    <col min="6396" max="6396" width="16.6666666666667" style="428" customWidth="1"/>
    <col min="6397" max="6400" width="10.6666666666667" style="428" customWidth="1"/>
    <col min="6401" max="6401" width="12" style="428" customWidth="1"/>
    <col min="6402" max="6402" width="10.6666666666667" style="428" customWidth="1"/>
    <col min="6403" max="6403" width="8.66666666666667" style="428" customWidth="1"/>
    <col min="6404" max="6408" width="13.6666666666667" style="428" customWidth="1"/>
    <col min="6409" max="6412" width="9" style="428" hidden="1" customWidth="1"/>
    <col min="6413" max="6607" width="9" style="428"/>
    <col min="6608" max="6608" width="4.5" style="428" customWidth="1"/>
    <col min="6609" max="6609" width="11" style="428" customWidth="1"/>
    <col min="6610" max="6610" width="8" style="428" customWidth="1"/>
    <col min="6611" max="6611" width="5.16666666666667" style="428" customWidth="1"/>
    <col min="6612" max="6612" width="13.1666666666667" style="428" customWidth="1"/>
    <col min="6613" max="6613" width="12.5" style="428" customWidth="1"/>
    <col min="6614" max="6623" width="10.6666666666667" style="428" customWidth="1"/>
    <col min="6624" max="6624" width="12.1666666666667" style="428" customWidth="1"/>
    <col min="6625" max="6625" width="8.16666666666667" style="428" customWidth="1"/>
    <col min="6626" max="6626" width="10.6666666666667" style="428" customWidth="1"/>
    <col min="6627" max="6627" width="10" style="428" customWidth="1"/>
    <col min="6628" max="6628" width="12.1666666666667" style="428" customWidth="1"/>
    <col min="6629" max="6629" width="9.66666666666667" style="428" customWidth="1"/>
    <col min="6630" max="6630" width="9.16666666666667" style="428" customWidth="1"/>
    <col min="6631" max="6631" width="9" style="428"/>
    <col min="6632" max="6632" width="8.66666666666667" style="428" customWidth="1"/>
    <col min="6633" max="6633" width="9.66666666666667" style="428" customWidth="1"/>
    <col min="6634" max="6634" width="9.16666666666667" style="428" customWidth="1"/>
    <col min="6635" max="6635" width="7.66666666666667" style="428" customWidth="1"/>
    <col min="6636" max="6636" width="9.16666666666667" style="428" customWidth="1"/>
    <col min="6637" max="6637" width="14.6666666666667" style="428" customWidth="1"/>
    <col min="6638" max="6638" width="13.6666666666667" style="428" customWidth="1"/>
    <col min="6639" max="6639" width="8" style="428" customWidth="1"/>
    <col min="6640" max="6640" width="7.66666666666667" style="428" customWidth="1"/>
    <col min="6641" max="6641" width="7.16666666666667" style="428" customWidth="1"/>
    <col min="6642" max="6642" width="9.16666666666667" style="428" customWidth="1"/>
    <col min="6643" max="6643" width="7.66666666666667" style="428" customWidth="1"/>
    <col min="6644" max="6645" width="8.66666666666667" style="428" customWidth="1"/>
    <col min="6646" max="6646" width="14.6666666666667" style="428" customWidth="1"/>
    <col min="6647" max="6647" width="13.6666666666667" style="428" customWidth="1"/>
    <col min="6648" max="6648" width="8.66666666666667" style="428" customWidth="1"/>
    <col min="6649" max="6651" width="10.6666666666667" style="428" customWidth="1"/>
    <col min="6652" max="6652" width="16.6666666666667" style="428" customWidth="1"/>
    <col min="6653" max="6656" width="10.6666666666667" style="428" customWidth="1"/>
    <col min="6657" max="6657" width="12" style="428" customWidth="1"/>
    <col min="6658" max="6658" width="10.6666666666667" style="428" customWidth="1"/>
    <col min="6659" max="6659" width="8.66666666666667" style="428" customWidth="1"/>
    <col min="6660" max="6664" width="13.6666666666667" style="428" customWidth="1"/>
    <col min="6665" max="6668" width="9" style="428" hidden="1" customWidth="1"/>
    <col min="6669" max="6863" width="9" style="428"/>
    <col min="6864" max="6864" width="4.5" style="428" customWidth="1"/>
    <col min="6865" max="6865" width="11" style="428" customWidth="1"/>
    <col min="6866" max="6866" width="8" style="428" customWidth="1"/>
    <col min="6867" max="6867" width="5.16666666666667" style="428" customWidth="1"/>
    <col min="6868" max="6868" width="13.1666666666667" style="428" customWidth="1"/>
    <col min="6869" max="6869" width="12.5" style="428" customWidth="1"/>
    <col min="6870" max="6879" width="10.6666666666667" style="428" customWidth="1"/>
    <col min="6880" max="6880" width="12.1666666666667" style="428" customWidth="1"/>
    <col min="6881" max="6881" width="8.16666666666667" style="428" customWidth="1"/>
    <col min="6882" max="6882" width="10.6666666666667" style="428" customWidth="1"/>
    <col min="6883" max="6883" width="10" style="428" customWidth="1"/>
    <col min="6884" max="6884" width="12.1666666666667" style="428" customWidth="1"/>
    <col min="6885" max="6885" width="9.66666666666667" style="428" customWidth="1"/>
    <col min="6886" max="6886" width="9.16666666666667" style="428" customWidth="1"/>
    <col min="6887" max="6887" width="9" style="428"/>
    <col min="6888" max="6888" width="8.66666666666667" style="428" customWidth="1"/>
    <col min="6889" max="6889" width="9.66666666666667" style="428" customWidth="1"/>
    <col min="6890" max="6890" width="9.16666666666667" style="428" customWidth="1"/>
    <col min="6891" max="6891" width="7.66666666666667" style="428" customWidth="1"/>
    <col min="6892" max="6892" width="9.16666666666667" style="428" customWidth="1"/>
    <col min="6893" max="6893" width="14.6666666666667" style="428" customWidth="1"/>
    <col min="6894" max="6894" width="13.6666666666667" style="428" customWidth="1"/>
    <col min="6895" max="6895" width="8" style="428" customWidth="1"/>
    <col min="6896" max="6896" width="7.66666666666667" style="428" customWidth="1"/>
    <col min="6897" max="6897" width="7.16666666666667" style="428" customWidth="1"/>
    <col min="6898" max="6898" width="9.16666666666667" style="428" customWidth="1"/>
    <col min="6899" max="6899" width="7.66666666666667" style="428" customWidth="1"/>
    <col min="6900" max="6901" width="8.66666666666667" style="428" customWidth="1"/>
    <col min="6902" max="6902" width="14.6666666666667" style="428" customWidth="1"/>
    <col min="6903" max="6903" width="13.6666666666667" style="428" customWidth="1"/>
    <col min="6904" max="6904" width="8.66666666666667" style="428" customWidth="1"/>
    <col min="6905" max="6907" width="10.6666666666667" style="428" customWidth="1"/>
    <col min="6908" max="6908" width="16.6666666666667" style="428" customWidth="1"/>
    <col min="6909" max="6912" width="10.6666666666667" style="428" customWidth="1"/>
    <col min="6913" max="6913" width="12" style="428" customWidth="1"/>
    <col min="6914" max="6914" width="10.6666666666667" style="428" customWidth="1"/>
    <col min="6915" max="6915" width="8.66666666666667" style="428" customWidth="1"/>
    <col min="6916" max="6920" width="13.6666666666667" style="428" customWidth="1"/>
    <col min="6921" max="6924" width="9" style="428" hidden="1" customWidth="1"/>
    <col min="6925" max="7119" width="9" style="428"/>
    <col min="7120" max="7120" width="4.5" style="428" customWidth="1"/>
    <col min="7121" max="7121" width="11" style="428" customWidth="1"/>
    <col min="7122" max="7122" width="8" style="428" customWidth="1"/>
    <col min="7123" max="7123" width="5.16666666666667" style="428" customWidth="1"/>
    <col min="7124" max="7124" width="13.1666666666667" style="428" customWidth="1"/>
    <col min="7125" max="7125" width="12.5" style="428" customWidth="1"/>
    <col min="7126" max="7135" width="10.6666666666667" style="428" customWidth="1"/>
    <col min="7136" max="7136" width="12.1666666666667" style="428" customWidth="1"/>
    <col min="7137" max="7137" width="8.16666666666667" style="428" customWidth="1"/>
    <col min="7138" max="7138" width="10.6666666666667" style="428" customWidth="1"/>
    <col min="7139" max="7139" width="10" style="428" customWidth="1"/>
    <col min="7140" max="7140" width="12.1666666666667" style="428" customWidth="1"/>
    <col min="7141" max="7141" width="9.66666666666667" style="428" customWidth="1"/>
    <col min="7142" max="7142" width="9.16666666666667" style="428" customWidth="1"/>
    <col min="7143" max="7143" width="9" style="428"/>
    <col min="7144" max="7144" width="8.66666666666667" style="428" customWidth="1"/>
    <col min="7145" max="7145" width="9.66666666666667" style="428" customWidth="1"/>
    <col min="7146" max="7146" width="9.16666666666667" style="428" customWidth="1"/>
    <col min="7147" max="7147" width="7.66666666666667" style="428" customWidth="1"/>
    <col min="7148" max="7148" width="9.16666666666667" style="428" customWidth="1"/>
    <col min="7149" max="7149" width="14.6666666666667" style="428" customWidth="1"/>
    <col min="7150" max="7150" width="13.6666666666667" style="428" customWidth="1"/>
    <col min="7151" max="7151" width="8" style="428" customWidth="1"/>
    <col min="7152" max="7152" width="7.66666666666667" style="428" customWidth="1"/>
    <col min="7153" max="7153" width="7.16666666666667" style="428" customWidth="1"/>
    <col min="7154" max="7154" width="9.16666666666667" style="428" customWidth="1"/>
    <col min="7155" max="7155" width="7.66666666666667" style="428" customWidth="1"/>
    <col min="7156" max="7157" width="8.66666666666667" style="428" customWidth="1"/>
    <col min="7158" max="7158" width="14.6666666666667" style="428" customWidth="1"/>
    <col min="7159" max="7159" width="13.6666666666667" style="428" customWidth="1"/>
    <col min="7160" max="7160" width="8.66666666666667" style="428" customWidth="1"/>
    <col min="7161" max="7163" width="10.6666666666667" style="428" customWidth="1"/>
    <col min="7164" max="7164" width="16.6666666666667" style="428" customWidth="1"/>
    <col min="7165" max="7168" width="10.6666666666667" style="428" customWidth="1"/>
    <col min="7169" max="7169" width="12" style="428" customWidth="1"/>
    <col min="7170" max="7170" width="10.6666666666667" style="428" customWidth="1"/>
    <col min="7171" max="7171" width="8.66666666666667" style="428" customWidth="1"/>
    <col min="7172" max="7176" width="13.6666666666667" style="428" customWidth="1"/>
    <col min="7177" max="7180" width="9" style="428" hidden="1" customWidth="1"/>
    <col min="7181" max="7375" width="9" style="428"/>
    <col min="7376" max="7376" width="4.5" style="428" customWidth="1"/>
    <col min="7377" max="7377" width="11" style="428" customWidth="1"/>
    <col min="7378" max="7378" width="8" style="428" customWidth="1"/>
    <col min="7379" max="7379" width="5.16666666666667" style="428" customWidth="1"/>
    <col min="7380" max="7380" width="13.1666666666667" style="428" customWidth="1"/>
    <col min="7381" max="7381" width="12.5" style="428" customWidth="1"/>
    <col min="7382" max="7391" width="10.6666666666667" style="428" customWidth="1"/>
    <col min="7392" max="7392" width="12.1666666666667" style="428" customWidth="1"/>
    <col min="7393" max="7393" width="8.16666666666667" style="428" customWidth="1"/>
    <col min="7394" max="7394" width="10.6666666666667" style="428" customWidth="1"/>
    <col min="7395" max="7395" width="10" style="428" customWidth="1"/>
    <col min="7396" max="7396" width="12.1666666666667" style="428" customWidth="1"/>
    <col min="7397" max="7397" width="9.66666666666667" style="428" customWidth="1"/>
    <col min="7398" max="7398" width="9.16666666666667" style="428" customWidth="1"/>
    <col min="7399" max="7399" width="9" style="428"/>
    <col min="7400" max="7400" width="8.66666666666667" style="428" customWidth="1"/>
    <col min="7401" max="7401" width="9.66666666666667" style="428" customWidth="1"/>
    <col min="7402" max="7402" width="9.16666666666667" style="428" customWidth="1"/>
    <col min="7403" max="7403" width="7.66666666666667" style="428" customWidth="1"/>
    <col min="7404" max="7404" width="9.16666666666667" style="428" customWidth="1"/>
    <col min="7405" max="7405" width="14.6666666666667" style="428" customWidth="1"/>
    <col min="7406" max="7406" width="13.6666666666667" style="428" customWidth="1"/>
    <col min="7407" max="7407" width="8" style="428" customWidth="1"/>
    <col min="7408" max="7408" width="7.66666666666667" style="428" customWidth="1"/>
    <col min="7409" max="7409" width="7.16666666666667" style="428" customWidth="1"/>
    <col min="7410" max="7410" width="9.16666666666667" style="428" customWidth="1"/>
    <col min="7411" max="7411" width="7.66666666666667" style="428" customWidth="1"/>
    <col min="7412" max="7413" width="8.66666666666667" style="428" customWidth="1"/>
    <col min="7414" max="7414" width="14.6666666666667" style="428" customWidth="1"/>
    <col min="7415" max="7415" width="13.6666666666667" style="428" customWidth="1"/>
    <col min="7416" max="7416" width="8.66666666666667" style="428" customWidth="1"/>
    <col min="7417" max="7419" width="10.6666666666667" style="428" customWidth="1"/>
    <col min="7420" max="7420" width="16.6666666666667" style="428" customWidth="1"/>
    <col min="7421" max="7424" width="10.6666666666667" style="428" customWidth="1"/>
    <col min="7425" max="7425" width="12" style="428" customWidth="1"/>
    <col min="7426" max="7426" width="10.6666666666667" style="428" customWidth="1"/>
    <col min="7427" max="7427" width="8.66666666666667" style="428" customWidth="1"/>
    <col min="7428" max="7432" width="13.6666666666667" style="428" customWidth="1"/>
    <col min="7433" max="7436" width="9" style="428" hidden="1" customWidth="1"/>
    <col min="7437" max="7631" width="9" style="428"/>
    <col min="7632" max="7632" width="4.5" style="428" customWidth="1"/>
    <col min="7633" max="7633" width="11" style="428" customWidth="1"/>
    <col min="7634" max="7634" width="8" style="428" customWidth="1"/>
    <col min="7635" max="7635" width="5.16666666666667" style="428" customWidth="1"/>
    <col min="7636" max="7636" width="13.1666666666667" style="428" customWidth="1"/>
    <col min="7637" max="7637" width="12.5" style="428" customWidth="1"/>
    <col min="7638" max="7647" width="10.6666666666667" style="428" customWidth="1"/>
    <col min="7648" max="7648" width="12.1666666666667" style="428" customWidth="1"/>
    <col min="7649" max="7649" width="8.16666666666667" style="428" customWidth="1"/>
    <col min="7650" max="7650" width="10.6666666666667" style="428" customWidth="1"/>
    <col min="7651" max="7651" width="10" style="428" customWidth="1"/>
    <col min="7652" max="7652" width="12.1666666666667" style="428" customWidth="1"/>
    <col min="7653" max="7653" width="9.66666666666667" style="428" customWidth="1"/>
    <col min="7654" max="7654" width="9.16666666666667" style="428" customWidth="1"/>
    <col min="7655" max="7655" width="9" style="428"/>
    <col min="7656" max="7656" width="8.66666666666667" style="428" customWidth="1"/>
    <col min="7657" max="7657" width="9.66666666666667" style="428" customWidth="1"/>
    <col min="7658" max="7658" width="9.16666666666667" style="428" customWidth="1"/>
    <col min="7659" max="7659" width="7.66666666666667" style="428" customWidth="1"/>
    <col min="7660" max="7660" width="9.16666666666667" style="428" customWidth="1"/>
    <col min="7661" max="7661" width="14.6666666666667" style="428" customWidth="1"/>
    <col min="7662" max="7662" width="13.6666666666667" style="428" customWidth="1"/>
    <col min="7663" max="7663" width="8" style="428" customWidth="1"/>
    <col min="7664" max="7664" width="7.66666666666667" style="428" customWidth="1"/>
    <col min="7665" max="7665" width="7.16666666666667" style="428" customWidth="1"/>
    <col min="7666" max="7666" width="9.16666666666667" style="428" customWidth="1"/>
    <col min="7667" max="7667" width="7.66666666666667" style="428" customWidth="1"/>
    <col min="7668" max="7669" width="8.66666666666667" style="428" customWidth="1"/>
    <col min="7670" max="7670" width="14.6666666666667" style="428" customWidth="1"/>
    <col min="7671" max="7671" width="13.6666666666667" style="428" customWidth="1"/>
    <col min="7672" max="7672" width="8.66666666666667" style="428" customWidth="1"/>
    <col min="7673" max="7675" width="10.6666666666667" style="428" customWidth="1"/>
    <col min="7676" max="7676" width="16.6666666666667" style="428" customWidth="1"/>
    <col min="7677" max="7680" width="10.6666666666667" style="428" customWidth="1"/>
    <col min="7681" max="7681" width="12" style="428" customWidth="1"/>
    <col min="7682" max="7682" width="10.6666666666667" style="428" customWidth="1"/>
    <col min="7683" max="7683" width="8.66666666666667" style="428" customWidth="1"/>
    <col min="7684" max="7688" width="13.6666666666667" style="428" customWidth="1"/>
    <col min="7689" max="7692" width="9" style="428" hidden="1" customWidth="1"/>
    <col min="7693" max="7887" width="9" style="428"/>
    <col min="7888" max="7888" width="4.5" style="428" customWidth="1"/>
    <col min="7889" max="7889" width="11" style="428" customWidth="1"/>
    <col min="7890" max="7890" width="8" style="428" customWidth="1"/>
    <col min="7891" max="7891" width="5.16666666666667" style="428" customWidth="1"/>
    <col min="7892" max="7892" width="13.1666666666667" style="428" customWidth="1"/>
    <col min="7893" max="7893" width="12.5" style="428" customWidth="1"/>
    <col min="7894" max="7903" width="10.6666666666667" style="428" customWidth="1"/>
    <col min="7904" max="7904" width="12.1666666666667" style="428" customWidth="1"/>
    <col min="7905" max="7905" width="8.16666666666667" style="428" customWidth="1"/>
    <col min="7906" max="7906" width="10.6666666666667" style="428" customWidth="1"/>
    <col min="7907" max="7907" width="10" style="428" customWidth="1"/>
    <col min="7908" max="7908" width="12.1666666666667" style="428" customWidth="1"/>
    <col min="7909" max="7909" width="9.66666666666667" style="428" customWidth="1"/>
    <col min="7910" max="7910" width="9.16666666666667" style="428" customWidth="1"/>
    <col min="7911" max="7911" width="9" style="428"/>
    <col min="7912" max="7912" width="8.66666666666667" style="428" customWidth="1"/>
    <col min="7913" max="7913" width="9.66666666666667" style="428" customWidth="1"/>
    <col min="7914" max="7914" width="9.16666666666667" style="428" customWidth="1"/>
    <col min="7915" max="7915" width="7.66666666666667" style="428" customWidth="1"/>
    <col min="7916" max="7916" width="9.16666666666667" style="428" customWidth="1"/>
    <col min="7917" max="7917" width="14.6666666666667" style="428" customWidth="1"/>
    <col min="7918" max="7918" width="13.6666666666667" style="428" customWidth="1"/>
    <col min="7919" max="7919" width="8" style="428" customWidth="1"/>
    <col min="7920" max="7920" width="7.66666666666667" style="428" customWidth="1"/>
    <col min="7921" max="7921" width="7.16666666666667" style="428" customWidth="1"/>
    <col min="7922" max="7922" width="9.16666666666667" style="428" customWidth="1"/>
    <col min="7923" max="7923" width="7.66666666666667" style="428" customWidth="1"/>
    <col min="7924" max="7925" width="8.66666666666667" style="428" customWidth="1"/>
    <col min="7926" max="7926" width="14.6666666666667" style="428" customWidth="1"/>
    <col min="7927" max="7927" width="13.6666666666667" style="428" customWidth="1"/>
    <col min="7928" max="7928" width="8.66666666666667" style="428" customWidth="1"/>
    <col min="7929" max="7931" width="10.6666666666667" style="428" customWidth="1"/>
    <col min="7932" max="7932" width="16.6666666666667" style="428" customWidth="1"/>
    <col min="7933" max="7936" width="10.6666666666667" style="428" customWidth="1"/>
    <col min="7937" max="7937" width="12" style="428" customWidth="1"/>
    <col min="7938" max="7938" width="10.6666666666667" style="428" customWidth="1"/>
    <col min="7939" max="7939" width="8.66666666666667" style="428" customWidth="1"/>
    <col min="7940" max="7944" width="13.6666666666667" style="428" customWidth="1"/>
    <col min="7945" max="7948" width="9" style="428" hidden="1" customWidth="1"/>
    <col min="7949" max="8143" width="9" style="428"/>
    <col min="8144" max="8144" width="4.5" style="428" customWidth="1"/>
    <col min="8145" max="8145" width="11" style="428" customWidth="1"/>
    <col min="8146" max="8146" width="8" style="428" customWidth="1"/>
    <col min="8147" max="8147" width="5.16666666666667" style="428" customWidth="1"/>
    <col min="8148" max="8148" width="13.1666666666667" style="428" customWidth="1"/>
    <col min="8149" max="8149" width="12.5" style="428" customWidth="1"/>
    <col min="8150" max="8159" width="10.6666666666667" style="428" customWidth="1"/>
    <col min="8160" max="8160" width="12.1666666666667" style="428" customWidth="1"/>
    <col min="8161" max="8161" width="8.16666666666667" style="428" customWidth="1"/>
    <col min="8162" max="8162" width="10.6666666666667" style="428" customWidth="1"/>
    <col min="8163" max="8163" width="10" style="428" customWidth="1"/>
    <col min="8164" max="8164" width="12.1666666666667" style="428" customWidth="1"/>
    <col min="8165" max="8165" width="9.66666666666667" style="428" customWidth="1"/>
    <col min="8166" max="8166" width="9.16666666666667" style="428" customWidth="1"/>
    <col min="8167" max="8167" width="9" style="428"/>
    <col min="8168" max="8168" width="8.66666666666667" style="428" customWidth="1"/>
    <col min="8169" max="8169" width="9.66666666666667" style="428" customWidth="1"/>
    <col min="8170" max="8170" width="9.16666666666667" style="428" customWidth="1"/>
    <col min="8171" max="8171" width="7.66666666666667" style="428" customWidth="1"/>
    <col min="8172" max="8172" width="9.16666666666667" style="428" customWidth="1"/>
    <col min="8173" max="8173" width="14.6666666666667" style="428" customWidth="1"/>
    <col min="8174" max="8174" width="13.6666666666667" style="428" customWidth="1"/>
    <col min="8175" max="8175" width="8" style="428" customWidth="1"/>
    <col min="8176" max="8176" width="7.66666666666667" style="428" customWidth="1"/>
    <col min="8177" max="8177" width="7.16666666666667" style="428" customWidth="1"/>
    <col min="8178" max="8178" width="9.16666666666667" style="428" customWidth="1"/>
    <col min="8179" max="8179" width="7.66666666666667" style="428" customWidth="1"/>
    <col min="8180" max="8181" width="8.66666666666667" style="428" customWidth="1"/>
    <col min="8182" max="8182" width="14.6666666666667" style="428" customWidth="1"/>
    <col min="8183" max="8183" width="13.6666666666667" style="428" customWidth="1"/>
    <col min="8184" max="8184" width="8.66666666666667" style="428" customWidth="1"/>
    <col min="8185" max="8187" width="10.6666666666667" style="428" customWidth="1"/>
    <col min="8188" max="8188" width="16.6666666666667" style="428" customWidth="1"/>
    <col min="8189" max="8192" width="10.6666666666667" style="428" customWidth="1"/>
    <col min="8193" max="8193" width="12" style="428" customWidth="1"/>
    <col min="8194" max="8194" width="10.6666666666667" style="428" customWidth="1"/>
    <col min="8195" max="8195" width="8.66666666666667" style="428" customWidth="1"/>
    <col min="8196" max="8200" width="13.6666666666667" style="428" customWidth="1"/>
    <col min="8201" max="8204" width="9" style="428" hidden="1" customWidth="1"/>
    <col min="8205" max="8399" width="9" style="428"/>
    <col min="8400" max="8400" width="4.5" style="428" customWidth="1"/>
    <col min="8401" max="8401" width="11" style="428" customWidth="1"/>
    <col min="8402" max="8402" width="8" style="428" customWidth="1"/>
    <col min="8403" max="8403" width="5.16666666666667" style="428" customWidth="1"/>
    <col min="8404" max="8404" width="13.1666666666667" style="428" customWidth="1"/>
    <col min="8405" max="8405" width="12.5" style="428" customWidth="1"/>
    <col min="8406" max="8415" width="10.6666666666667" style="428" customWidth="1"/>
    <col min="8416" max="8416" width="12.1666666666667" style="428" customWidth="1"/>
    <col min="8417" max="8417" width="8.16666666666667" style="428" customWidth="1"/>
    <col min="8418" max="8418" width="10.6666666666667" style="428" customWidth="1"/>
    <col min="8419" max="8419" width="10" style="428" customWidth="1"/>
    <col min="8420" max="8420" width="12.1666666666667" style="428" customWidth="1"/>
    <col min="8421" max="8421" width="9.66666666666667" style="428" customWidth="1"/>
    <col min="8422" max="8422" width="9.16666666666667" style="428" customWidth="1"/>
    <col min="8423" max="8423" width="9" style="428"/>
    <col min="8424" max="8424" width="8.66666666666667" style="428" customWidth="1"/>
    <col min="8425" max="8425" width="9.66666666666667" style="428" customWidth="1"/>
    <col min="8426" max="8426" width="9.16666666666667" style="428" customWidth="1"/>
    <col min="8427" max="8427" width="7.66666666666667" style="428" customWidth="1"/>
    <col min="8428" max="8428" width="9.16666666666667" style="428" customWidth="1"/>
    <col min="8429" max="8429" width="14.6666666666667" style="428" customWidth="1"/>
    <col min="8430" max="8430" width="13.6666666666667" style="428" customWidth="1"/>
    <col min="8431" max="8431" width="8" style="428" customWidth="1"/>
    <col min="8432" max="8432" width="7.66666666666667" style="428" customWidth="1"/>
    <col min="8433" max="8433" width="7.16666666666667" style="428" customWidth="1"/>
    <col min="8434" max="8434" width="9.16666666666667" style="428" customWidth="1"/>
    <col min="8435" max="8435" width="7.66666666666667" style="428" customWidth="1"/>
    <col min="8436" max="8437" width="8.66666666666667" style="428" customWidth="1"/>
    <col min="8438" max="8438" width="14.6666666666667" style="428" customWidth="1"/>
    <col min="8439" max="8439" width="13.6666666666667" style="428" customWidth="1"/>
    <col min="8440" max="8440" width="8.66666666666667" style="428" customWidth="1"/>
    <col min="8441" max="8443" width="10.6666666666667" style="428" customWidth="1"/>
    <col min="8444" max="8444" width="16.6666666666667" style="428" customWidth="1"/>
    <col min="8445" max="8448" width="10.6666666666667" style="428" customWidth="1"/>
    <col min="8449" max="8449" width="12" style="428" customWidth="1"/>
    <col min="8450" max="8450" width="10.6666666666667" style="428" customWidth="1"/>
    <col min="8451" max="8451" width="8.66666666666667" style="428" customWidth="1"/>
    <col min="8452" max="8456" width="13.6666666666667" style="428" customWidth="1"/>
    <col min="8457" max="8460" width="9" style="428" hidden="1" customWidth="1"/>
    <col min="8461" max="8655" width="9" style="428"/>
    <col min="8656" max="8656" width="4.5" style="428" customWidth="1"/>
    <col min="8657" max="8657" width="11" style="428" customWidth="1"/>
    <col min="8658" max="8658" width="8" style="428" customWidth="1"/>
    <col min="8659" max="8659" width="5.16666666666667" style="428" customWidth="1"/>
    <col min="8660" max="8660" width="13.1666666666667" style="428" customWidth="1"/>
    <col min="8661" max="8661" width="12.5" style="428" customWidth="1"/>
    <col min="8662" max="8671" width="10.6666666666667" style="428" customWidth="1"/>
    <col min="8672" max="8672" width="12.1666666666667" style="428" customWidth="1"/>
    <col min="8673" max="8673" width="8.16666666666667" style="428" customWidth="1"/>
    <col min="8674" max="8674" width="10.6666666666667" style="428" customWidth="1"/>
    <col min="8675" max="8675" width="10" style="428" customWidth="1"/>
    <col min="8676" max="8676" width="12.1666666666667" style="428" customWidth="1"/>
    <col min="8677" max="8677" width="9.66666666666667" style="428" customWidth="1"/>
    <col min="8678" max="8678" width="9.16666666666667" style="428" customWidth="1"/>
    <col min="8679" max="8679" width="9" style="428"/>
    <col min="8680" max="8680" width="8.66666666666667" style="428" customWidth="1"/>
    <col min="8681" max="8681" width="9.66666666666667" style="428" customWidth="1"/>
    <col min="8682" max="8682" width="9.16666666666667" style="428" customWidth="1"/>
    <col min="8683" max="8683" width="7.66666666666667" style="428" customWidth="1"/>
    <col min="8684" max="8684" width="9.16666666666667" style="428" customWidth="1"/>
    <col min="8685" max="8685" width="14.6666666666667" style="428" customWidth="1"/>
    <col min="8686" max="8686" width="13.6666666666667" style="428" customWidth="1"/>
    <col min="8687" max="8687" width="8" style="428" customWidth="1"/>
    <col min="8688" max="8688" width="7.66666666666667" style="428" customWidth="1"/>
    <col min="8689" max="8689" width="7.16666666666667" style="428" customWidth="1"/>
    <col min="8690" max="8690" width="9.16666666666667" style="428" customWidth="1"/>
    <col min="8691" max="8691" width="7.66666666666667" style="428" customWidth="1"/>
    <col min="8692" max="8693" width="8.66666666666667" style="428" customWidth="1"/>
    <col min="8694" max="8694" width="14.6666666666667" style="428" customWidth="1"/>
    <col min="8695" max="8695" width="13.6666666666667" style="428" customWidth="1"/>
    <col min="8696" max="8696" width="8.66666666666667" style="428" customWidth="1"/>
    <col min="8697" max="8699" width="10.6666666666667" style="428" customWidth="1"/>
    <col min="8700" max="8700" width="16.6666666666667" style="428" customWidth="1"/>
    <col min="8701" max="8704" width="10.6666666666667" style="428" customWidth="1"/>
    <col min="8705" max="8705" width="12" style="428" customWidth="1"/>
    <col min="8706" max="8706" width="10.6666666666667" style="428" customWidth="1"/>
    <col min="8707" max="8707" width="8.66666666666667" style="428" customWidth="1"/>
    <col min="8708" max="8712" width="13.6666666666667" style="428" customWidth="1"/>
    <col min="8713" max="8716" width="9" style="428" hidden="1" customWidth="1"/>
    <col min="8717" max="8911" width="9" style="428"/>
    <col min="8912" max="8912" width="4.5" style="428" customWidth="1"/>
    <col min="8913" max="8913" width="11" style="428" customWidth="1"/>
    <col min="8914" max="8914" width="8" style="428" customWidth="1"/>
    <col min="8915" max="8915" width="5.16666666666667" style="428" customWidth="1"/>
    <col min="8916" max="8916" width="13.1666666666667" style="428" customWidth="1"/>
    <col min="8917" max="8917" width="12.5" style="428" customWidth="1"/>
    <col min="8918" max="8927" width="10.6666666666667" style="428" customWidth="1"/>
    <col min="8928" max="8928" width="12.1666666666667" style="428" customWidth="1"/>
    <col min="8929" max="8929" width="8.16666666666667" style="428" customWidth="1"/>
    <col min="8930" max="8930" width="10.6666666666667" style="428" customWidth="1"/>
    <col min="8931" max="8931" width="10" style="428" customWidth="1"/>
    <col min="8932" max="8932" width="12.1666666666667" style="428" customWidth="1"/>
    <col min="8933" max="8933" width="9.66666666666667" style="428" customWidth="1"/>
    <col min="8934" max="8934" width="9.16666666666667" style="428" customWidth="1"/>
    <col min="8935" max="8935" width="9" style="428"/>
    <col min="8936" max="8936" width="8.66666666666667" style="428" customWidth="1"/>
    <col min="8937" max="8937" width="9.66666666666667" style="428" customWidth="1"/>
    <col min="8938" max="8938" width="9.16666666666667" style="428" customWidth="1"/>
    <col min="8939" max="8939" width="7.66666666666667" style="428" customWidth="1"/>
    <col min="8940" max="8940" width="9.16666666666667" style="428" customWidth="1"/>
    <col min="8941" max="8941" width="14.6666666666667" style="428" customWidth="1"/>
    <col min="8942" max="8942" width="13.6666666666667" style="428" customWidth="1"/>
    <col min="8943" max="8943" width="8" style="428" customWidth="1"/>
    <col min="8944" max="8944" width="7.66666666666667" style="428" customWidth="1"/>
    <col min="8945" max="8945" width="7.16666666666667" style="428" customWidth="1"/>
    <col min="8946" max="8946" width="9.16666666666667" style="428" customWidth="1"/>
    <col min="8947" max="8947" width="7.66666666666667" style="428" customWidth="1"/>
    <col min="8948" max="8949" width="8.66666666666667" style="428" customWidth="1"/>
    <col min="8950" max="8950" width="14.6666666666667" style="428" customWidth="1"/>
    <col min="8951" max="8951" width="13.6666666666667" style="428" customWidth="1"/>
    <col min="8952" max="8952" width="8.66666666666667" style="428" customWidth="1"/>
    <col min="8953" max="8955" width="10.6666666666667" style="428" customWidth="1"/>
    <col min="8956" max="8956" width="16.6666666666667" style="428" customWidth="1"/>
    <col min="8957" max="8960" width="10.6666666666667" style="428" customWidth="1"/>
    <col min="8961" max="8961" width="12" style="428" customWidth="1"/>
    <col min="8962" max="8962" width="10.6666666666667" style="428" customWidth="1"/>
    <col min="8963" max="8963" width="8.66666666666667" style="428" customWidth="1"/>
    <col min="8964" max="8968" width="13.6666666666667" style="428" customWidth="1"/>
    <col min="8969" max="8972" width="9" style="428" hidden="1" customWidth="1"/>
    <col min="8973" max="9167" width="9" style="428"/>
    <col min="9168" max="9168" width="4.5" style="428" customWidth="1"/>
    <col min="9169" max="9169" width="11" style="428" customWidth="1"/>
    <col min="9170" max="9170" width="8" style="428" customWidth="1"/>
    <col min="9171" max="9171" width="5.16666666666667" style="428" customWidth="1"/>
    <col min="9172" max="9172" width="13.1666666666667" style="428" customWidth="1"/>
    <col min="9173" max="9173" width="12.5" style="428" customWidth="1"/>
    <col min="9174" max="9183" width="10.6666666666667" style="428" customWidth="1"/>
    <col min="9184" max="9184" width="12.1666666666667" style="428" customWidth="1"/>
    <col min="9185" max="9185" width="8.16666666666667" style="428" customWidth="1"/>
    <col min="9186" max="9186" width="10.6666666666667" style="428" customWidth="1"/>
    <col min="9187" max="9187" width="10" style="428" customWidth="1"/>
    <col min="9188" max="9188" width="12.1666666666667" style="428" customWidth="1"/>
    <col min="9189" max="9189" width="9.66666666666667" style="428" customWidth="1"/>
    <col min="9190" max="9190" width="9.16666666666667" style="428" customWidth="1"/>
    <col min="9191" max="9191" width="9" style="428"/>
    <col min="9192" max="9192" width="8.66666666666667" style="428" customWidth="1"/>
    <col min="9193" max="9193" width="9.66666666666667" style="428" customWidth="1"/>
    <col min="9194" max="9194" width="9.16666666666667" style="428" customWidth="1"/>
    <col min="9195" max="9195" width="7.66666666666667" style="428" customWidth="1"/>
    <col min="9196" max="9196" width="9.16666666666667" style="428" customWidth="1"/>
    <col min="9197" max="9197" width="14.6666666666667" style="428" customWidth="1"/>
    <col min="9198" max="9198" width="13.6666666666667" style="428" customWidth="1"/>
    <col min="9199" max="9199" width="8" style="428" customWidth="1"/>
    <col min="9200" max="9200" width="7.66666666666667" style="428" customWidth="1"/>
    <col min="9201" max="9201" width="7.16666666666667" style="428" customWidth="1"/>
    <col min="9202" max="9202" width="9.16666666666667" style="428" customWidth="1"/>
    <col min="9203" max="9203" width="7.66666666666667" style="428" customWidth="1"/>
    <col min="9204" max="9205" width="8.66666666666667" style="428" customWidth="1"/>
    <col min="9206" max="9206" width="14.6666666666667" style="428" customWidth="1"/>
    <col min="9207" max="9207" width="13.6666666666667" style="428" customWidth="1"/>
    <col min="9208" max="9208" width="8.66666666666667" style="428" customWidth="1"/>
    <col min="9209" max="9211" width="10.6666666666667" style="428" customWidth="1"/>
    <col min="9212" max="9212" width="16.6666666666667" style="428" customWidth="1"/>
    <col min="9213" max="9216" width="10.6666666666667" style="428" customWidth="1"/>
    <col min="9217" max="9217" width="12" style="428" customWidth="1"/>
    <col min="9218" max="9218" width="10.6666666666667" style="428" customWidth="1"/>
    <col min="9219" max="9219" width="8.66666666666667" style="428" customWidth="1"/>
    <col min="9220" max="9224" width="13.6666666666667" style="428" customWidth="1"/>
    <col min="9225" max="9228" width="9" style="428" hidden="1" customWidth="1"/>
    <col min="9229" max="9423" width="9" style="428"/>
    <col min="9424" max="9424" width="4.5" style="428" customWidth="1"/>
    <col min="9425" max="9425" width="11" style="428" customWidth="1"/>
    <col min="9426" max="9426" width="8" style="428" customWidth="1"/>
    <col min="9427" max="9427" width="5.16666666666667" style="428" customWidth="1"/>
    <col min="9428" max="9428" width="13.1666666666667" style="428" customWidth="1"/>
    <col min="9429" max="9429" width="12.5" style="428" customWidth="1"/>
    <col min="9430" max="9439" width="10.6666666666667" style="428" customWidth="1"/>
    <col min="9440" max="9440" width="12.1666666666667" style="428" customWidth="1"/>
    <col min="9441" max="9441" width="8.16666666666667" style="428" customWidth="1"/>
    <col min="9442" max="9442" width="10.6666666666667" style="428" customWidth="1"/>
    <col min="9443" max="9443" width="10" style="428" customWidth="1"/>
    <col min="9444" max="9444" width="12.1666666666667" style="428" customWidth="1"/>
    <col min="9445" max="9445" width="9.66666666666667" style="428" customWidth="1"/>
    <col min="9446" max="9446" width="9.16666666666667" style="428" customWidth="1"/>
    <col min="9447" max="9447" width="9" style="428"/>
    <col min="9448" max="9448" width="8.66666666666667" style="428" customWidth="1"/>
    <col min="9449" max="9449" width="9.66666666666667" style="428" customWidth="1"/>
    <col min="9450" max="9450" width="9.16666666666667" style="428" customWidth="1"/>
    <col min="9451" max="9451" width="7.66666666666667" style="428" customWidth="1"/>
    <col min="9452" max="9452" width="9.16666666666667" style="428" customWidth="1"/>
    <col min="9453" max="9453" width="14.6666666666667" style="428" customWidth="1"/>
    <col min="9454" max="9454" width="13.6666666666667" style="428" customWidth="1"/>
    <col min="9455" max="9455" width="8" style="428" customWidth="1"/>
    <col min="9456" max="9456" width="7.66666666666667" style="428" customWidth="1"/>
    <col min="9457" max="9457" width="7.16666666666667" style="428" customWidth="1"/>
    <col min="9458" max="9458" width="9.16666666666667" style="428" customWidth="1"/>
    <col min="9459" max="9459" width="7.66666666666667" style="428" customWidth="1"/>
    <col min="9460" max="9461" width="8.66666666666667" style="428" customWidth="1"/>
    <col min="9462" max="9462" width="14.6666666666667" style="428" customWidth="1"/>
    <col min="9463" max="9463" width="13.6666666666667" style="428" customWidth="1"/>
    <col min="9464" max="9464" width="8.66666666666667" style="428" customWidth="1"/>
    <col min="9465" max="9467" width="10.6666666666667" style="428" customWidth="1"/>
    <col min="9468" max="9468" width="16.6666666666667" style="428" customWidth="1"/>
    <col min="9469" max="9472" width="10.6666666666667" style="428" customWidth="1"/>
    <col min="9473" max="9473" width="12" style="428" customWidth="1"/>
    <col min="9474" max="9474" width="10.6666666666667" style="428" customWidth="1"/>
    <col min="9475" max="9475" width="8.66666666666667" style="428" customWidth="1"/>
    <col min="9476" max="9480" width="13.6666666666667" style="428" customWidth="1"/>
    <col min="9481" max="9484" width="9" style="428" hidden="1" customWidth="1"/>
    <col min="9485" max="9679" width="9" style="428"/>
    <col min="9680" max="9680" width="4.5" style="428" customWidth="1"/>
    <col min="9681" max="9681" width="11" style="428" customWidth="1"/>
    <col min="9682" max="9682" width="8" style="428" customWidth="1"/>
    <col min="9683" max="9683" width="5.16666666666667" style="428" customWidth="1"/>
    <col min="9684" max="9684" width="13.1666666666667" style="428" customWidth="1"/>
    <col min="9685" max="9685" width="12.5" style="428" customWidth="1"/>
    <col min="9686" max="9695" width="10.6666666666667" style="428" customWidth="1"/>
    <col min="9696" max="9696" width="12.1666666666667" style="428" customWidth="1"/>
    <col min="9697" max="9697" width="8.16666666666667" style="428" customWidth="1"/>
    <col min="9698" max="9698" width="10.6666666666667" style="428" customWidth="1"/>
    <col min="9699" max="9699" width="10" style="428" customWidth="1"/>
    <col min="9700" max="9700" width="12.1666666666667" style="428" customWidth="1"/>
    <col min="9701" max="9701" width="9.66666666666667" style="428" customWidth="1"/>
    <col min="9702" max="9702" width="9.16666666666667" style="428" customWidth="1"/>
    <col min="9703" max="9703" width="9" style="428"/>
    <col min="9704" max="9704" width="8.66666666666667" style="428" customWidth="1"/>
    <col min="9705" max="9705" width="9.66666666666667" style="428" customWidth="1"/>
    <col min="9706" max="9706" width="9.16666666666667" style="428" customWidth="1"/>
    <col min="9707" max="9707" width="7.66666666666667" style="428" customWidth="1"/>
    <col min="9708" max="9708" width="9.16666666666667" style="428" customWidth="1"/>
    <col min="9709" max="9709" width="14.6666666666667" style="428" customWidth="1"/>
    <col min="9710" max="9710" width="13.6666666666667" style="428" customWidth="1"/>
    <col min="9711" max="9711" width="8" style="428" customWidth="1"/>
    <col min="9712" max="9712" width="7.66666666666667" style="428" customWidth="1"/>
    <col min="9713" max="9713" width="7.16666666666667" style="428" customWidth="1"/>
    <col min="9714" max="9714" width="9.16666666666667" style="428" customWidth="1"/>
    <col min="9715" max="9715" width="7.66666666666667" style="428" customWidth="1"/>
    <col min="9716" max="9717" width="8.66666666666667" style="428" customWidth="1"/>
    <col min="9718" max="9718" width="14.6666666666667" style="428" customWidth="1"/>
    <col min="9719" max="9719" width="13.6666666666667" style="428" customWidth="1"/>
    <col min="9720" max="9720" width="8.66666666666667" style="428" customWidth="1"/>
    <col min="9721" max="9723" width="10.6666666666667" style="428" customWidth="1"/>
    <col min="9724" max="9724" width="16.6666666666667" style="428" customWidth="1"/>
    <col min="9725" max="9728" width="10.6666666666667" style="428" customWidth="1"/>
    <col min="9729" max="9729" width="12" style="428" customWidth="1"/>
    <col min="9730" max="9730" width="10.6666666666667" style="428" customWidth="1"/>
    <col min="9731" max="9731" width="8.66666666666667" style="428" customWidth="1"/>
    <col min="9732" max="9736" width="13.6666666666667" style="428" customWidth="1"/>
    <col min="9737" max="9740" width="9" style="428" hidden="1" customWidth="1"/>
    <col min="9741" max="9935" width="9" style="428"/>
    <col min="9936" max="9936" width="4.5" style="428" customWidth="1"/>
    <col min="9937" max="9937" width="11" style="428" customWidth="1"/>
    <col min="9938" max="9938" width="8" style="428" customWidth="1"/>
    <col min="9939" max="9939" width="5.16666666666667" style="428" customWidth="1"/>
    <col min="9940" max="9940" width="13.1666666666667" style="428" customWidth="1"/>
    <col min="9941" max="9941" width="12.5" style="428" customWidth="1"/>
    <col min="9942" max="9951" width="10.6666666666667" style="428" customWidth="1"/>
    <col min="9952" max="9952" width="12.1666666666667" style="428" customWidth="1"/>
    <col min="9953" max="9953" width="8.16666666666667" style="428" customWidth="1"/>
    <col min="9954" max="9954" width="10.6666666666667" style="428" customWidth="1"/>
    <col min="9955" max="9955" width="10" style="428" customWidth="1"/>
    <col min="9956" max="9956" width="12.1666666666667" style="428" customWidth="1"/>
    <col min="9957" max="9957" width="9.66666666666667" style="428" customWidth="1"/>
    <col min="9958" max="9958" width="9.16666666666667" style="428" customWidth="1"/>
    <col min="9959" max="9959" width="9" style="428"/>
    <col min="9960" max="9960" width="8.66666666666667" style="428" customWidth="1"/>
    <col min="9961" max="9961" width="9.66666666666667" style="428" customWidth="1"/>
    <col min="9962" max="9962" width="9.16666666666667" style="428" customWidth="1"/>
    <col min="9963" max="9963" width="7.66666666666667" style="428" customWidth="1"/>
    <col min="9964" max="9964" width="9.16666666666667" style="428" customWidth="1"/>
    <col min="9965" max="9965" width="14.6666666666667" style="428" customWidth="1"/>
    <col min="9966" max="9966" width="13.6666666666667" style="428" customWidth="1"/>
    <col min="9967" max="9967" width="8" style="428" customWidth="1"/>
    <col min="9968" max="9968" width="7.66666666666667" style="428" customWidth="1"/>
    <col min="9969" max="9969" width="7.16666666666667" style="428" customWidth="1"/>
    <col min="9970" max="9970" width="9.16666666666667" style="428" customWidth="1"/>
    <col min="9971" max="9971" width="7.66666666666667" style="428" customWidth="1"/>
    <col min="9972" max="9973" width="8.66666666666667" style="428" customWidth="1"/>
    <col min="9974" max="9974" width="14.6666666666667" style="428" customWidth="1"/>
    <col min="9975" max="9975" width="13.6666666666667" style="428" customWidth="1"/>
    <col min="9976" max="9976" width="8.66666666666667" style="428" customWidth="1"/>
    <col min="9977" max="9979" width="10.6666666666667" style="428" customWidth="1"/>
    <col min="9980" max="9980" width="16.6666666666667" style="428" customWidth="1"/>
    <col min="9981" max="9984" width="10.6666666666667" style="428" customWidth="1"/>
    <col min="9985" max="9985" width="12" style="428" customWidth="1"/>
    <col min="9986" max="9986" width="10.6666666666667" style="428" customWidth="1"/>
    <col min="9987" max="9987" width="8.66666666666667" style="428" customWidth="1"/>
    <col min="9988" max="9992" width="13.6666666666667" style="428" customWidth="1"/>
    <col min="9993" max="9996" width="9" style="428" hidden="1" customWidth="1"/>
    <col min="9997" max="10191" width="9" style="428"/>
    <col min="10192" max="10192" width="4.5" style="428" customWidth="1"/>
    <col min="10193" max="10193" width="11" style="428" customWidth="1"/>
    <col min="10194" max="10194" width="8" style="428" customWidth="1"/>
    <col min="10195" max="10195" width="5.16666666666667" style="428" customWidth="1"/>
    <col min="10196" max="10196" width="13.1666666666667" style="428" customWidth="1"/>
    <col min="10197" max="10197" width="12.5" style="428" customWidth="1"/>
    <col min="10198" max="10207" width="10.6666666666667" style="428" customWidth="1"/>
    <col min="10208" max="10208" width="12.1666666666667" style="428" customWidth="1"/>
    <col min="10209" max="10209" width="8.16666666666667" style="428" customWidth="1"/>
    <col min="10210" max="10210" width="10.6666666666667" style="428" customWidth="1"/>
    <col min="10211" max="10211" width="10" style="428" customWidth="1"/>
    <col min="10212" max="10212" width="12.1666666666667" style="428" customWidth="1"/>
    <col min="10213" max="10213" width="9.66666666666667" style="428" customWidth="1"/>
    <col min="10214" max="10214" width="9.16666666666667" style="428" customWidth="1"/>
    <col min="10215" max="10215" width="9" style="428"/>
    <col min="10216" max="10216" width="8.66666666666667" style="428" customWidth="1"/>
    <col min="10217" max="10217" width="9.66666666666667" style="428" customWidth="1"/>
    <col min="10218" max="10218" width="9.16666666666667" style="428" customWidth="1"/>
    <col min="10219" max="10219" width="7.66666666666667" style="428" customWidth="1"/>
    <col min="10220" max="10220" width="9.16666666666667" style="428" customWidth="1"/>
    <col min="10221" max="10221" width="14.6666666666667" style="428" customWidth="1"/>
    <col min="10222" max="10222" width="13.6666666666667" style="428" customWidth="1"/>
    <col min="10223" max="10223" width="8" style="428" customWidth="1"/>
    <col min="10224" max="10224" width="7.66666666666667" style="428" customWidth="1"/>
    <col min="10225" max="10225" width="7.16666666666667" style="428" customWidth="1"/>
    <col min="10226" max="10226" width="9.16666666666667" style="428" customWidth="1"/>
    <col min="10227" max="10227" width="7.66666666666667" style="428" customWidth="1"/>
    <col min="10228" max="10229" width="8.66666666666667" style="428" customWidth="1"/>
    <col min="10230" max="10230" width="14.6666666666667" style="428" customWidth="1"/>
    <col min="10231" max="10231" width="13.6666666666667" style="428" customWidth="1"/>
    <col min="10232" max="10232" width="8.66666666666667" style="428" customWidth="1"/>
    <col min="10233" max="10235" width="10.6666666666667" style="428" customWidth="1"/>
    <col min="10236" max="10236" width="16.6666666666667" style="428" customWidth="1"/>
    <col min="10237" max="10240" width="10.6666666666667" style="428" customWidth="1"/>
    <col min="10241" max="10241" width="12" style="428" customWidth="1"/>
    <col min="10242" max="10242" width="10.6666666666667" style="428" customWidth="1"/>
    <col min="10243" max="10243" width="8.66666666666667" style="428" customWidth="1"/>
    <col min="10244" max="10248" width="13.6666666666667" style="428" customWidth="1"/>
    <col min="10249" max="10252" width="9" style="428" hidden="1" customWidth="1"/>
    <col min="10253" max="10447" width="9" style="428"/>
    <col min="10448" max="10448" width="4.5" style="428" customWidth="1"/>
    <col min="10449" max="10449" width="11" style="428" customWidth="1"/>
    <col min="10450" max="10450" width="8" style="428" customWidth="1"/>
    <col min="10451" max="10451" width="5.16666666666667" style="428" customWidth="1"/>
    <col min="10452" max="10452" width="13.1666666666667" style="428" customWidth="1"/>
    <col min="10453" max="10453" width="12.5" style="428" customWidth="1"/>
    <col min="10454" max="10463" width="10.6666666666667" style="428" customWidth="1"/>
    <col min="10464" max="10464" width="12.1666666666667" style="428" customWidth="1"/>
    <col min="10465" max="10465" width="8.16666666666667" style="428" customWidth="1"/>
    <col min="10466" max="10466" width="10.6666666666667" style="428" customWidth="1"/>
    <col min="10467" max="10467" width="10" style="428" customWidth="1"/>
    <col min="10468" max="10468" width="12.1666666666667" style="428" customWidth="1"/>
    <col min="10469" max="10469" width="9.66666666666667" style="428" customWidth="1"/>
    <col min="10470" max="10470" width="9.16666666666667" style="428" customWidth="1"/>
    <col min="10471" max="10471" width="9" style="428"/>
    <col min="10472" max="10472" width="8.66666666666667" style="428" customWidth="1"/>
    <col min="10473" max="10473" width="9.66666666666667" style="428" customWidth="1"/>
    <col min="10474" max="10474" width="9.16666666666667" style="428" customWidth="1"/>
    <col min="10475" max="10475" width="7.66666666666667" style="428" customWidth="1"/>
    <col min="10476" max="10476" width="9.16666666666667" style="428" customWidth="1"/>
    <col min="10477" max="10477" width="14.6666666666667" style="428" customWidth="1"/>
    <col min="10478" max="10478" width="13.6666666666667" style="428" customWidth="1"/>
    <col min="10479" max="10479" width="8" style="428" customWidth="1"/>
    <col min="10480" max="10480" width="7.66666666666667" style="428" customWidth="1"/>
    <col min="10481" max="10481" width="7.16666666666667" style="428" customWidth="1"/>
    <col min="10482" max="10482" width="9.16666666666667" style="428" customWidth="1"/>
    <col min="10483" max="10483" width="7.66666666666667" style="428" customWidth="1"/>
    <col min="10484" max="10485" width="8.66666666666667" style="428" customWidth="1"/>
    <col min="10486" max="10486" width="14.6666666666667" style="428" customWidth="1"/>
    <col min="10487" max="10487" width="13.6666666666667" style="428" customWidth="1"/>
    <col min="10488" max="10488" width="8.66666666666667" style="428" customWidth="1"/>
    <col min="10489" max="10491" width="10.6666666666667" style="428" customWidth="1"/>
    <col min="10492" max="10492" width="16.6666666666667" style="428" customWidth="1"/>
    <col min="10493" max="10496" width="10.6666666666667" style="428" customWidth="1"/>
    <col min="10497" max="10497" width="12" style="428" customWidth="1"/>
    <col min="10498" max="10498" width="10.6666666666667" style="428" customWidth="1"/>
    <col min="10499" max="10499" width="8.66666666666667" style="428" customWidth="1"/>
    <col min="10500" max="10504" width="13.6666666666667" style="428" customWidth="1"/>
    <col min="10505" max="10508" width="9" style="428" hidden="1" customWidth="1"/>
    <col min="10509" max="10703" width="9" style="428"/>
    <col min="10704" max="10704" width="4.5" style="428" customWidth="1"/>
    <col min="10705" max="10705" width="11" style="428" customWidth="1"/>
    <col min="10706" max="10706" width="8" style="428" customWidth="1"/>
    <col min="10707" max="10707" width="5.16666666666667" style="428" customWidth="1"/>
    <col min="10708" max="10708" width="13.1666666666667" style="428" customWidth="1"/>
    <col min="10709" max="10709" width="12.5" style="428" customWidth="1"/>
    <col min="10710" max="10719" width="10.6666666666667" style="428" customWidth="1"/>
    <col min="10720" max="10720" width="12.1666666666667" style="428" customWidth="1"/>
    <col min="10721" max="10721" width="8.16666666666667" style="428" customWidth="1"/>
    <col min="10722" max="10722" width="10.6666666666667" style="428" customWidth="1"/>
    <col min="10723" max="10723" width="10" style="428" customWidth="1"/>
    <col min="10724" max="10724" width="12.1666666666667" style="428" customWidth="1"/>
    <col min="10725" max="10725" width="9.66666666666667" style="428" customWidth="1"/>
    <col min="10726" max="10726" width="9.16666666666667" style="428" customWidth="1"/>
    <col min="10727" max="10727" width="9" style="428"/>
    <col min="10728" max="10728" width="8.66666666666667" style="428" customWidth="1"/>
    <col min="10729" max="10729" width="9.66666666666667" style="428" customWidth="1"/>
    <col min="10730" max="10730" width="9.16666666666667" style="428" customWidth="1"/>
    <col min="10731" max="10731" width="7.66666666666667" style="428" customWidth="1"/>
    <col min="10732" max="10732" width="9.16666666666667" style="428" customWidth="1"/>
    <col min="10733" max="10733" width="14.6666666666667" style="428" customWidth="1"/>
    <col min="10734" max="10734" width="13.6666666666667" style="428" customWidth="1"/>
    <col min="10735" max="10735" width="8" style="428" customWidth="1"/>
    <col min="10736" max="10736" width="7.66666666666667" style="428" customWidth="1"/>
    <col min="10737" max="10737" width="7.16666666666667" style="428" customWidth="1"/>
    <col min="10738" max="10738" width="9.16666666666667" style="428" customWidth="1"/>
    <col min="10739" max="10739" width="7.66666666666667" style="428" customWidth="1"/>
    <col min="10740" max="10741" width="8.66666666666667" style="428" customWidth="1"/>
    <col min="10742" max="10742" width="14.6666666666667" style="428" customWidth="1"/>
    <col min="10743" max="10743" width="13.6666666666667" style="428" customWidth="1"/>
    <col min="10744" max="10744" width="8.66666666666667" style="428" customWidth="1"/>
    <col min="10745" max="10747" width="10.6666666666667" style="428" customWidth="1"/>
    <col min="10748" max="10748" width="16.6666666666667" style="428" customWidth="1"/>
    <col min="10749" max="10752" width="10.6666666666667" style="428" customWidth="1"/>
    <col min="10753" max="10753" width="12" style="428" customWidth="1"/>
    <col min="10754" max="10754" width="10.6666666666667" style="428" customWidth="1"/>
    <col min="10755" max="10755" width="8.66666666666667" style="428" customWidth="1"/>
    <col min="10756" max="10760" width="13.6666666666667" style="428" customWidth="1"/>
    <col min="10761" max="10764" width="9" style="428" hidden="1" customWidth="1"/>
    <col min="10765" max="10959" width="9" style="428"/>
    <col min="10960" max="10960" width="4.5" style="428" customWidth="1"/>
    <col min="10961" max="10961" width="11" style="428" customWidth="1"/>
    <col min="10962" max="10962" width="8" style="428" customWidth="1"/>
    <col min="10963" max="10963" width="5.16666666666667" style="428" customWidth="1"/>
    <col min="10964" max="10964" width="13.1666666666667" style="428" customWidth="1"/>
    <col min="10965" max="10965" width="12.5" style="428" customWidth="1"/>
    <col min="10966" max="10975" width="10.6666666666667" style="428" customWidth="1"/>
    <col min="10976" max="10976" width="12.1666666666667" style="428" customWidth="1"/>
    <col min="10977" max="10977" width="8.16666666666667" style="428" customWidth="1"/>
    <col min="10978" max="10978" width="10.6666666666667" style="428" customWidth="1"/>
    <col min="10979" max="10979" width="10" style="428" customWidth="1"/>
    <col min="10980" max="10980" width="12.1666666666667" style="428" customWidth="1"/>
    <col min="10981" max="10981" width="9.66666666666667" style="428" customWidth="1"/>
    <col min="10982" max="10982" width="9.16666666666667" style="428" customWidth="1"/>
    <col min="10983" max="10983" width="9" style="428"/>
    <col min="10984" max="10984" width="8.66666666666667" style="428" customWidth="1"/>
    <col min="10985" max="10985" width="9.66666666666667" style="428" customWidth="1"/>
    <col min="10986" max="10986" width="9.16666666666667" style="428" customWidth="1"/>
    <col min="10987" max="10987" width="7.66666666666667" style="428" customWidth="1"/>
    <col min="10988" max="10988" width="9.16666666666667" style="428" customWidth="1"/>
    <col min="10989" max="10989" width="14.6666666666667" style="428" customWidth="1"/>
    <col min="10990" max="10990" width="13.6666666666667" style="428" customWidth="1"/>
    <col min="10991" max="10991" width="8" style="428" customWidth="1"/>
    <col min="10992" max="10992" width="7.66666666666667" style="428" customWidth="1"/>
    <col min="10993" max="10993" width="7.16666666666667" style="428" customWidth="1"/>
    <col min="10994" max="10994" width="9.16666666666667" style="428" customWidth="1"/>
    <col min="10995" max="10995" width="7.66666666666667" style="428" customWidth="1"/>
    <col min="10996" max="10997" width="8.66666666666667" style="428" customWidth="1"/>
    <col min="10998" max="10998" width="14.6666666666667" style="428" customWidth="1"/>
    <col min="10999" max="10999" width="13.6666666666667" style="428" customWidth="1"/>
    <col min="11000" max="11000" width="8.66666666666667" style="428" customWidth="1"/>
    <col min="11001" max="11003" width="10.6666666666667" style="428" customWidth="1"/>
    <col min="11004" max="11004" width="16.6666666666667" style="428" customWidth="1"/>
    <col min="11005" max="11008" width="10.6666666666667" style="428" customWidth="1"/>
    <col min="11009" max="11009" width="12" style="428" customWidth="1"/>
    <col min="11010" max="11010" width="10.6666666666667" style="428" customWidth="1"/>
    <col min="11011" max="11011" width="8.66666666666667" style="428" customWidth="1"/>
    <col min="11012" max="11016" width="13.6666666666667" style="428" customWidth="1"/>
    <col min="11017" max="11020" width="9" style="428" hidden="1" customWidth="1"/>
    <col min="11021" max="11215" width="9" style="428"/>
    <col min="11216" max="11216" width="4.5" style="428" customWidth="1"/>
    <col min="11217" max="11217" width="11" style="428" customWidth="1"/>
    <col min="11218" max="11218" width="8" style="428" customWidth="1"/>
    <col min="11219" max="11219" width="5.16666666666667" style="428" customWidth="1"/>
    <col min="11220" max="11220" width="13.1666666666667" style="428" customWidth="1"/>
    <col min="11221" max="11221" width="12.5" style="428" customWidth="1"/>
    <col min="11222" max="11231" width="10.6666666666667" style="428" customWidth="1"/>
    <col min="11232" max="11232" width="12.1666666666667" style="428" customWidth="1"/>
    <col min="11233" max="11233" width="8.16666666666667" style="428" customWidth="1"/>
    <col min="11234" max="11234" width="10.6666666666667" style="428" customWidth="1"/>
    <col min="11235" max="11235" width="10" style="428" customWidth="1"/>
    <col min="11236" max="11236" width="12.1666666666667" style="428" customWidth="1"/>
    <col min="11237" max="11237" width="9.66666666666667" style="428" customWidth="1"/>
    <col min="11238" max="11238" width="9.16666666666667" style="428" customWidth="1"/>
    <col min="11239" max="11239" width="9" style="428"/>
    <col min="11240" max="11240" width="8.66666666666667" style="428" customWidth="1"/>
    <col min="11241" max="11241" width="9.66666666666667" style="428" customWidth="1"/>
    <col min="11242" max="11242" width="9.16666666666667" style="428" customWidth="1"/>
    <col min="11243" max="11243" width="7.66666666666667" style="428" customWidth="1"/>
    <col min="11244" max="11244" width="9.16666666666667" style="428" customWidth="1"/>
    <col min="11245" max="11245" width="14.6666666666667" style="428" customWidth="1"/>
    <col min="11246" max="11246" width="13.6666666666667" style="428" customWidth="1"/>
    <col min="11247" max="11247" width="8" style="428" customWidth="1"/>
    <col min="11248" max="11248" width="7.66666666666667" style="428" customWidth="1"/>
    <col min="11249" max="11249" width="7.16666666666667" style="428" customWidth="1"/>
    <col min="11250" max="11250" width="9.16666666666667" style="428" customWidth="1"/>
    <col min="11251" max="11251" width="7.66666666666667" style="428" customWidth="1"/>
    <col min="11252" max="11253" width="8.66666666666667" style="428" customWidth="1"/>
    <col min="11254" max="11254" width="14.6666666666667" style="428" customWidth="1"/>
    <col min="11255" max="11255" width="13.6666666666667" style="428" customWidth="1"/>
    <col min="11256" max="11256" width="8.66666666666667" style="428" customWidth="1"/>
    <col min="11257" max="11259" width="10.6666666666667" style="428" customWidth="1"/>
    <col min="11260" max="11260" width="16.6666666666667" style="428" customWidth="1"/>
    <col min="11261" max="11264" width="10.6666666666667" style="428" customWidth="1"/>
    <col min="11265" max="11265" width="12" style="428" customWidth="1"/>
    <col min="11266" max="11266" width="10.6666666666667" style="428" customWidth="1"/>
    <col min="11267" max="11267" width="8.66666666666667" style="428" customWidth="1"/>
    <col min="11268" max="11272" width="13.6666666666667" style="428" customWidth="1"/>
    <col min="11273" max="11276" width="9" style="428" hidden="1" customWidth="1"/>
    <col min="11277" max="11471" width="9" style="428"/>
    <col min="11472" max="11472" width="4.5" style="428" customWidth="1"/>
    <col min="11473" max="11473" width="11" style="428" customWidth="1"/>
    <col min="11474" max="11474" width="8" style="428" customWidth="1"/>
    <col min="11475" max="11475" width="5.16666666666667" style="428" customWidth="1"/>
    <col min="11476" max="11476" width="13.1666666666667" style="428" customWidth="1"/>
    <col min="11477" max="11477" width="12.5" style="428" customWidth="1"/>
    <col min="11478" max="11487" width="10.6666666666667" style="428" customWidth="1"/>
    <col min="11488" max="11488" width="12.1666666666667" style="428" customWidth="1"/>
    <col min="11489" max="11489" width="8.16666666666667" style="428" customWidth="1"/>
    <col min="11490" max="11490" width="10.6666666666667" style="428" customWidth="1"/>
    <col min="11491" max="11491" width="10" style="428" customWidth="1"/>
    <col min="11492" max="11492" width="12.1666666666667" style="428" customWidth="1"/>
    <col min="11493" max="11493" width="9.66666666666667" style="428" customWidth="1"/>
    <col min="11494" max="11494" width="9.16666666666667" style="428" customWidth="1"/>
    <col min="11495" max="11495" width="9" style="428"/>
    <col min="11496" max="11496" width="8.66666666666667" style="428" customWidth="1"/>
    <col min="11497" max="11497" width="9.66666666666667" style="428" customWidth="1"/>
    <col min="11498" max="11498" width="9.16666666666667" style="428" customWidth="1"/>
    <col min="11499" max="11499" width="7.66666666666667" style="428" customWidth="1"/>
    <col min="11500" max="11500" width="9.16666666666667" style="428" customWidth="1"/>
    <col min="11501" max="11501" width="14.6666666666667" style="428" customWidth="1"/>
    <col min="11502" max="11502" width="13.6666666666667" style="428" customWidth="1"/>
    <col min="11503" max="11503" width="8" style="428" customWidth="1"/>
    <col min="11504" max="11504" width="7.66666666666667" style="428" customWidth="1"/>
    <col min="11505" max="11505" width="7.16666666666667" style="428" customWidth="1"/>
    <col min="11506" max="11506" width="9.16666666666667" style="428" customWidth="1"/>
    <col min="11507" max="11507" width="7.66666666666667" style="428" customWidth="1"/>
    <col min="11508" max="11509" width="8.66666666666667" style="428" customWidth="1"/>
    <col min="11510" max="11510" width="14.6666666666667" style="428" customWidth="1"/>
    <col min="11511" max="11511" width="13.6666666666667" style="428" customWidth="1"/>
    <col min="11512" max="11512" width="8.66666666666667" style="428" customWidth="1"/>
    <col min="11513" max="11515" width="10.6666666666667" style="428" customWidth="1"/>
    <col min="11516" max="11516" width="16.6666666666667" style="428" customWidth="1"/>
    <col min="11517" max="11520" width="10.6666666666667" style="428" customWidth="1"/>
    <col min="11521" max="11521" width="12" style="428" customWidth="1"/>
    <col min="11522" max="11522" width="10.6666666666667" style="428" customWidth="1"/>
    <col min="11523" max="11523" width="8.66666666666667" style="428" customWidth="1"/>
    <col min="11524" max="11528" width="13.6666666666667" style="428" customWidth="1"/>
    <col min="11529" max="11532" width="9" style="428" hidden="1" customWidth="1"/>
    <col min="11533" max="11727" width="9" style="428"/>
    <col min="11728" max="11728" width="4.5" style="428" customWidth="1"/>
    <col min="11729" max="11729" width="11" style="428" customWidth="1"/>
    <col min="11730" max="11730" width="8" style="428" customWidth="1"/>
    <col min="11731" max="11731" width="5.16666666666667" style="428" customWidth="1"/>
    <col min="11732" max="11732" width="13.1666666666667" style="428" customWidth="1"/>
    <col min="11733" max="11733" width="12.5" style="428" customWidth="1"/>
    <col min="11734" max="11743" width="10.6666666666667" style="428" customWidth="1"/>
    <col min="11744" max="11744" width="12.1666666666667" style="428" customWidth="1"/>
    <col min="11745" max="11745" width="8.16666666666667" style="428" customWidth="1"/>
    <col min="11746" max="11746" width="10.6666666666667" style="428" customWidth="1"/>
    <col min="11747" max="11747" width="10" style="428" customWidth="1"/>
    <col min="11748" max="11748" width="12.1666666666667" style="428" customWidth="1"/>
    <col min="11749" max="11749" width="9.66666666666667" style="428" customWidth="1"/>
    <col min="11750" max="11750" width="9.16666666666667" style="428" customWidth="1"/>
    <col min="11751" max="11751" width="9" style="428"/>
    <col min="11752" max="11752" width="8.66666666666667" style="428" customWidth="1"/>
    <col min="11753" max="11753" width="9.66666666666667" style="428" customWidth="1"/>
    <col min="11754" max="11754" width="9.16666666666667" style="428" customWidth="1"/>
    <col min="11755" max="11755" width="7.66666666666667" style="428" customWidth="1"/>
    <col min="11756" max="11756" width="9.16666666666667" style="428" customWidth="1"/>
    <col min="11757" max="11757" width="14.6666666666667" style="428" customWidth="1"/>
    <col min="11758" max="11758" width="13.6666666666667" style="428" customWidth="1"/>
    <col min="11759" max="11759" width="8" style="428" customWidth="1"/>
    <col min="11760" max="11760" width="7.66666666666667" style="428" customWidth="1"/>
    <col min="11761" max="11761" width="7.16666666666667" style="428" customWidth="1"/>
    <col min="11762" max="11762" width="9.16666666666667" style="428" customWidth="1"/>
    <col min="11763" max="11763" width="7.66666666666667" style="428" customWidth="1"/>
    <col min="11764" max="11765" width="8.66666666666667" style="428" customWidth="1"/>
    <col min="11766" max="11766" width="14.6666666666667" style="428" customWidth="1"/>
    <col min="11767" max="11767" width="13.6666666666667" style="428" customWidth="1"/>
    <col min="11768" max="11768" width="8.66666666666667" style="428" customWidth="1"/>
    <col min="11769" max="11771" width="10.6666666666667" style="428" customWidth="1"/>
    <col min="11772" max="11772" width="16.6666666666667" style="428" customWidth="1"/>
    <col min="11773" max="11776" width="10.6666666666667" style="428" customWidth="1"/>
    <col min="11777" max="11777" width="12" style="428" customWidth="1"/>
    <col min="11778" max="11778" width="10.6666666666667" style="428" customWidth="1"/>
    <col min="11779" max="11779" width="8.66666666666667" style="428" customWidth="1"/>
    <col min="11780" max="11784" width="13.6666666666667" style="428" customWidth="1"/>
    <col min="11785" max="11788" width="9" style="428" hidden="1" customWidth="1"/>
    <col min="11789" max="11983" width="9" style="428"/>
    <col min="11984" max="11984" width="4.5" style="428" customWidth="1"/>
    <col min="11985" max="11985" width="11" style="428" customWidth="1"/>
    <col min="11986" max="11986" width="8" style="428" customWidth="1"/>
    <col min="11987" max="11987" width="5.16666666666667" style="428" customWidth="1"/>
    <col min="11988" max="11988" width="13.1666666666667" style="428" customWidth="1"/>
    <col min="11989" max="11989" width="12.5" style="428" customWidth="1"/>
    <col min="11990" max="11999" width="10.6666666666667" style="428" customWidth="1"/>
    <col min="12000" max="12000" width="12.1666666666667" style="428" customWidth="1"/>
    <col min="12001" max="12001" width="8.16666666666667" style="428" customWidth="1"/>
    <col min="12002" max="12002" width="10.6666666666667" style="428" customWidth="1"/>
    <col min="12003" max="12003" width="10" style="428" customWidth="1"/>
    <col min="12004" max="12004" width="12.1666666666667" style="428" customWidth="1"/>
    <col min="12005" max="12005" width="9.66666666666667" style="428" customWidth="1"/>
    <col min="12006" max="12006" width="9.16666666666667" style="428" customWidth="1"/>
    <col min="12007" max="12007" width="9" style="428"/>
    <col min="12008" max="12008" width="8.66666666666667" style="428" customWidth="1"/>
    <col min="12009" max="12009" width="9.66666666666667" style="428" customWidth="1"/>
    <col min="12010" max="12010" width="9.16666666666667" style="428" customWidth="1"/>
    <col min="12011" max="12011" width="7.66666666666667" style="428" customWidth="1"/>
    <col min="12012" max="12012" width="9.16666666666667" style="428" customWidth="1"/>
    <col min="12013" max="12013" width="14.6666666666667" style="428" customWidth="1"/>
    <col min="12014" max="12014" width="13.6666666666667" style="428" customWidth="1"/>
    <col min="12015" max="12015" width="8" style="428" customWidth="1"/>
    <col min="12016" max="12016" width="7.66666666666667" style="428" customWidth="1"/>
    <col min="12017" max="12017" width="7.16666666666667" style="428" customWidth="1"/>
    <col min="12018" max="12018" width="9.16666666666667" style="428" customWidth="1"/>
    <col min="12019" max="12019" width="7.66666666666667" style="428" customWidth="1"/>
    <col min="12020" max="12021" width="8.66666666666667" style="428" customWidth="1"/>
    <col min="12022" max="12022" width="14.6666666666667" style="428" customWidth="1"/>
    <col min="12023" max="12023" width="13.6666666666667" style="428" customWidth="1"/>
    <col min="12024" max="12024" width="8.66666666666667" style="428" customWidth="1"/>
    <col min="12025" max="12027" width="10.6666666666667" style="428" customWidth="1"/>
    <col min="12028" max="12028" width="16.6666666666667" style="428" customWidth="1"/>
    <col min="12029" max="12032" width="10.6666666666667" style="428" customWidth="1"/>
    <col min="12033" max="12033" width="12" style="428" customWidth="1"/>
    <col min="12034" max="12034" width="10.6666666666667" style="428" customWidth="1"/>
    <col min="12035" max="12035" width="8.66666666666667" style="428" customWidth="1"/>
    <col min="12036" max="12040" width="13.6666666666667" style="428" customWidth="1"/>
    <col min="12041" max="12044" width="9" style="428" hidden="1" customWidth="1"/>
    <col min="12045" max="12239" width="9" style="428"/>
    <col min="12240" max="12240" width="4.5" style="428" customWidth="1"/>
    <col min="12241" max="12241" width="11" style="428" customWidth="1"/>
    <col min="12242" max="12242" width="8" style="428" customWidth="1"/>
    <col min="12243" max="12243" width="5.16666666666667" style="428" customWidth="1"/>
    <col min="12244" max="12244" width="13.1666666666667" style="428" customWidth="1"/>
    <col min="12245" max="12245" width="12.5" style="428" customWidth="1"/>
    <col min="12246" max="12255" width="10.6666666666667" style="428" customWidth="1"/>
    <col min="12256" max="12256" width="12.1666666666667" style="428" customWidth="1"/>
    <col min="12257" max="12257" width="8.16666666666667" style="428" customWidth="1"/>
    <col min="12258" max="12258" width="10.6666666666667" style="428" customWidth="1"/>
    <col min="12259" max="12259" width="10" style="428" customWidth="1"/>
    <col min="12260" max="12260" width="12.1666666666667" style="428" customWidth="1"/>
    <col min="12261" max="12261" width="9.66666666666667" style="428" customWidth="1"/>
    <col min="12262" max="12262" width="9.16666666666667" style="428" customWidth="1"/>
    <col min="12263" max="12263" width="9" style="428"/>
    <col min="12264" max="12264" width="8.66666666666667" style="428" customWidth="1"/>
    <col min="12265" max="12265" width="9.66666666666667" style="428" customWidth="1"/>
    <col min="12266" max="12266" width="9.16666666666667" style="428" customWidth="1"/>
    <col min="12267" max="12267" width="7.66666666666667" style="428" customWidth="1"/>
    <col min="12268" max="12268" width="9.16666666666667" style="428" customWidth="1"/>
    <col min="12269" max="12269" width="14.6666666666667" style="428" customWidth="1"/>
    <col min="12270" max="12270" width="13.6666666666667" style="428" customWidth="1"/>
    <col min="12271" max="12271" width="8" style="428" customWidth="1"/>
    <col min="12272" max="12272" width="7.66666666666667" style="428" customWidth="1"/>
    <col min="12273" max="12273" width="7.16666666666667" style="428" customWidth="1"/>
    <col min="12274" max="12274" width="9.16666666666667" style="428" customWidth="1"/>
    <col min="12275" max="12275" width="7.66666666666667" style="428" customWidth="1"/>
    <col min="12276" max="12277" width="8.66666666666667" style="428" customWidth="1"/>
    <col min="12278" max="12278" width="14.6666666666667" style="428" customWidth="1"/>
    <col min="12279" max="12279" width="13.6666666666667" style="428" customWidth="1"/>
    <col min="12280" max="12280" width="8.66666666666667" style="428" customWidth="1"/>
    <col min="12281" max="12283" width="10.6666666666667" style="428" customWidth="1"/>
    <col min="12284" max="12284" width="16.6666666666667" style="428" customWidth="1"/>
    <col min="12285" max="12288" width="10.6666666666667" style="428" customWidth="1"/>
    <col min="12289" max="12289" width="12" style="428" customWidth="1"/>
    <col min="12290" max="12290" width="10.6666666666667" style="428" customWidth="1"/>
    <col min="12291" max="12291" width="8.66666666666667" style="428" customWidth="1"/>
    <col min="12292" max="12296" width="13.6666666666667" style="428" customWidth="1"/>
    <col min="12297" max="12300" width="9" style="428" hidden="1" customWidth="1"/>
    <col min="12301" max="12495" width="9" style="428"/>
    <col min="12496" max="12496" width="4.5" style="428" customWidth="1"/>
    <col min="12497" max="12497" width="11" style="428" customWidth="1"/>
    <col min="12498" max="12498" width="8" style="428" customWidth="1"/>
    <col min="12499" max="12499" width="5.16666666666667" style="428" customWidth="1"/>
    <col min="12500" max="12500" width="13.1666666666667" style="428" customWidth="1"/>
    <col min="12501" max="12501" width="12.5" style="428" customWidth="1"/>
    <col min="12502" max="12511" width="10.6666666666667" style="428" customWidth="1"/>
    <col min="12512" max="12512" width="12.1666666666667" style="428" customWidth="1"/>
    <col min="12513" max="12513" width="8.16666666666667" style="428" customWidth="1"/>
    <col min="12514" max="12514" width="10.6666666666667" style="428" customWidth="1"/>
    <col min="12515" max="12515" width="10" style="428" customWidth="1"/>
    <col min="12516" max="12516" width="12.1666666666667" style="428" customWidth="1"/>
    <col min="12517" max="12517" width="9.66666666666667" style="428" customWidth="1"/>
    <col min="12518" max="12518" width="9.16666666666667" style="428" customWidth="1"/>
    <col min="12519" max="12519" width="9" style="428"/>
    <col min="12520" max="12520" width="8.66666666666667" style="428" customWidth="1"/>
    <col min="12521" max="12521" width="9.66666666666667" style="428" customWidth="1"/>
    <col min="12522" max="12522" width="9.16666666666667" style="428" customWidth="1"/>
    <col min="12523" max="12523" width="7.66666666666667" style="428" customWidth="1"/>
    <col min="12524" max="12524" width="9.16666666666667" style="428" customWidth="1"/>
    <col min="12525" max="12525" width="14.6666666666667" style="428" customWidth="1"/>
    <col min="12526" max="12526" width="13.6666666666667" style="428" customWidth="1"/>
    <col min="12527" max="12527" width="8" style="428" customWidth="1"/>
    <col min="12528" max="12528" width="7.66666666666667" style="428" customWidth="1"/>
    <col min="12529" max="12529" width="7.16666666666667" style="428" customWidth="1"/>
    <col min="12530" max="12530" width="9.16666666666667" style="428" customWidth="1"/>
    <col min="12531" max="12531" width="7.66666666666667" style="428" customWidth="1"/>
    <col min="12532" max="12533" width="8.66666666666667" style="428" customWidth="1"/>
    <col min="12534" max="12534" width="14.6666666666667" style="428" customWidth="1"/>
    <col min="12535" max="12535" width="13.6666666666667" style="428" customWidth="1"/>
    <col min="12536" max="12536" width="8.66666666666667" style="428" customWidth="1"/>
    <col min="12537" max="12539" width="10.6666666666667" style="428" customWidth="1"/>
    <col min="12540" max="12540" width="16.6666666666667" style="428" customWidth="1"/>
    <col min="12541" max="12544" width="10.6666666666667" style="428" customWidth="1"/>
    <col min="12545" max="12545" width="12" style="428" customWidth="1"/>
    <col min="12546" max="12546" width="10.6666666666667" style="428" customWidth="1"/>
    <col min="12547" max="12547" width="8.66666666666667" style="428" customWidth="1"/>
    <col min="12548" max="12552" width="13.6666666666667" style="428" customWidth="1"/>
    <col min="12553" max="12556" width="9" style="428" hidden="1" customWidth="1"/>
    <col min="12557" max="12751" width="9" style="428"/>
    <col min="12752" max="12752" width="4.5" style="428" customWidth="1"/>
    <col min="12753" max="12753" width="11" style="428" customWidth="1"/>
    <col min="12754" max="12754" width="8" style="428" customWidth="1"/>
    <col min="12755" max="12755" width="5.16666666666667" style="428" customWidth="1"/>
    <col min="12756" max="12756" width="13.1666666666667" style="428" customWidth="1"/>
    <col min="12757" max="12757" width="12.5" style="428" customWidth="1"/>
    <col min="12758" max="12767" width="10.6666666666667" style="428" customWidth="1"/>
    <col min="12768" max="12768" width="12.1666666666667" style="428" customWidth="1"/>
    <col min="12769" max="12769" width="8.16666666666667" style="428" customWidth="1"/>
    <col min="12770" max="12770" width="10.6666666666667" style="428" customWidth="1"/>
    <col min="12771" max="12771" width="10" style="428" customWidth="1"/>
    <col min="12772" max="12772" width="12.1666666666667" style="428" customWidth="1"/>
    <col min="12773" max="12773" width="9.66666666666667" style="428" customWidth="1"/>
    <col min="12774" max="12774" width="9.16666666666667" style="428" customWidth="1"/>
    <col min="12775" max="12775" width="9" style="428"/>
    <col min="12776" max="12776" width="8.66666666666667" style="428" customWidth="1"/>
    <col min="12777" max="12777" width="9.66666666666667" style="428" customWidth="1"/>
    <col min="12778" max="12778" width="9.16666666666667" style="428" customWidth="1"/>
    <col min="12779" max="12779" width="7.66666666666667" style="428" customWidth="1"/>
    <col min="12780" max="12780" width="9.16666666666667" style="428" customWidth="1"/>
    <col min="12781" max="12781" width="14.6666666666667" style="428" customWidth="1"/>
    <col min="12782" max="12782" width="13.6666666666667" style="428" customWidth="1"/>
    <col min="12783" max="12783" width="8" style="428" customWidth="1"/>
    <col min="12784" max="12784" width="7.66666666666667" style="428" customWidth="1"/>
    <col min="12785" max="12785" width="7.16666666666667" style="428" customWidth="1"/>
    <col min="12786" max="12786" width="9.16666666666667" style="428" customWidth="1"/>
    <col min="12787" max="12787" width="7.66666666666667" style="428" customWidth="1"/>
    <col min="12788" max="12789" width="8.66666666666667" style="428" customWidth="1"/>
    <col min="12790" max="12790" width="14.6666666666667" style="428" customWidth="1"/>
    <col min="12791" max="12791" width="13.6666666666667" style="428" customWidth="1"/>
    <col min="12792" max="12792" width="8.66666666666667" style="428" customWidth="1"/>
    <col min="12793" max="12795" width="10.6666666666667" style="428" customWidth="1"/>
    <col min="12796" max="12796" width="16.6666666666667" style="428" customWidth="1"/>
    <col min="12797" max="12800" width="10.6666666666667" style="428" customWidth="1"/>
    <col min="12801" max="12801" width="12" style="428" customWidth="1"/>
    <col min="12802" max="12802" width="10.6666666666667" style="428" customWidth="1"/>
    <col min="12803" max="12803" width="8.66666666666667" style="428" customWidth="1"/>
    <col min="12804" max="12808" width="13.6666666666667" style="428" customWidth="1"/>
    <col min="12809" max="12812" width="9" style="428" hidden="1" customWidth="1"/>
    <col min="12813" max="13007" width="9" style="428"/>
    <col min="13008" max="13008" width="4.5" style="428" customWidth="1"/>
    <col min="13009" max="13009" width="11" style="428" customWidth="1"/>
    <col min="13010" max="13010" width="8" style="428" customWidth="1"/>
    <col min="13011" max="13011" width="5.16666666666667" style="428" customWidth="1"/>
    <col min="13012" max="13012" width="13.1666666666667" style="428" customWidth="1"/>
    <col min="13013" max="13013" width="12.5" style="428" customWidth="1"/>
    <col min="13014" max="13023" width="10.6666666666667" style="428" customWidth="1"/>
    <col min="13024" max="13024" width="12.1666666666667" style="428" customWidth="1"/>
    <col min="13025" max="13025" width="8.16666666666667" style="428" customWidth="1"/>
    <col min="13026" max="13026" width="10.6666666666667" style="428" customWidth="1"/>
    <col min="13027" max="13027" width="10" style="428" customWidth="1"/>
    <col min="13028" max="13028" width="12.1666666666667" style="428" customWidth="1"/>
    <col min="13029" max="13029" width="9.66666666666667" style="428" customWidth="1"/>
    <col min="13030" max="13030" width="9.16666666666667" style="428" customWidth="1"/>
    <col min="13031" max="13031" width="9" style="428"/>
    <col min="13032" max="13032" width="8.66666666666667" style="428" customWidth="1"/>
    <col min="13033" max="13033" width="9.66666666666667" style="428" customWidth="1"/>
    <col min="13034" max="13034" width="9.16666666666667" style="428" customWidth="1"/>
    <col min="13035" max="13035" width="7.66666666666667" style="428" customWidth="1"/>
    <col min="13036" max="13036" width="9.16666666666667" style="428" customWidth="1"/>
    <col min="13037" max="13037" width="14.6666666666667" style="428" customWidth="1"/>
    <col min="13038" max="13038" width="13.6666666666667" style="428" customWidth="1"/>
    <col min="13039" max="13039" width="8" style="428" customWidth="1"/>
    <col min="13040" max="13040" width="7.66666666666667" style="428" customWidth="1"/>
    <col min="13041" max="13041" width="7.16666666666667" style="428" customWidth="1"/>
    <col min="13042" max="13042" width="9.16666666666667" style="428" customWidth="1"/>
    <col min="13043" max="13043" width="7.66666666666667" style="428" customWidth="1"/>
    <col min="13044" max="13045" width="8.66666666666667" style="428" customWidth="1"/>
    <col min="13046" max="13046" width="14.6666666666667" style="428" customWidth="1"/>
    <col min="13047" max="13047" width="13.6666666666667" style="428" customWidth="1"/>
    <col min="13048" max="13048" width="8.66666666666667" style="428" customWidth="1"/>
    <col min="13049" max="13051" width="10.6666666666667" style="428" customWidth="1"/>
    <col min="13052" max="13052" width="16.6666666666667" style="428" customWidth="1"/>
    <col min="13053" max="13056" width="10.6666666666667" style="428" customWidth="1"/>
    <col min="13057" max="13057" width="12" style="428" customWidth="1"/>
    <col min="13058" max="13058" width="10.6666666666667" style="428" customWidth="1"/>
    <col min="13059" max="13059" width="8.66666666666667" style="428" customWidth="1"/>
    <col min="13060" max="13064" width="13.6666666666667" style="428" customWidth="1"/>
    <col min="13065" max="13068" width="9" style="428" hidden="1" customWidth="1"/>
    <col min="13069" max="13263" width="9" style="428"/>
    <col min="13264" max="13264" width="4.5" style="428" customWidth="1"/>
    <col min="13265" max="13265" width="11" style="428" customWidth="1"/>
    <col min="13266" max="13266" width="8" style="428" customWidth="1"/>
    <col min="13267" max="13267" width="5.16666666666667" style="428" customWidth="1"/>
    <col min="13268" max="13268" width="13.1666666666667" style="428" customWidth="1"/>
    <col min="13269" max="13269" width="12.5" style="428" customWidth="1"/>
    <col min="13270" max="13279" width="10.6666666666667" style="428" customWidth="1"/>
    <col min="13280" max="13280" width="12.1666666666667" style="428" customWidth="1"/>
    <col min="13281" max="13281" width="8.16666666666667" style="428" customWidth="1"/>
    <col min="13282" max="13282" width="10.6666666666667" style="428" customWidth="1"/>
    <col min="13283" max="13283" width="10" style="428" customWidth="1"/>
    <col min="13284" max="13284" width="12.1666666666667" style="428" customWidth="1"/>
    <col min="13285" max="13285" width="9.66666666666667" style="428" customWidth="1"/>
    <col min="13286" max="13286" width="9.16666666666667" style="428" customWidth="1"/>
    <col min="13287" max="13287" width="9" style="428"/>
    <col min="13288" max="13288" width="8.66666666666667" style="428" customWidth="1"/>
    <col min="13289" max="13289" width="9.66666666666667" style="428" customWidth="1"/>
    <col min="13290" max="13290" width="9.16666666666667" style="428" customWidth="1"/>
    <col min="13291" max="13291" width="7.66666666666667" style="428" customWidth="1"/>
    <col min="13292" max="13292" width="9.16666666666667" style="428" customWidth="1"/>
    <col min="13293" max="13293" width="14.6666666666667" style="428" customWidth="1"/>
    <col min="13294" max="13294" width="13.6666666666667" style="428" customWidth="1"/>
    <col min="13295" max="13295" width="8" style="428" customWidth="1"/>
    <col min="13296" max="13296" width="7.66666666666667" style="428" customWidth="1"/>
    <col min="13297" max="13297" width="7.16666666666667" style="428" customWidth="1"/>
    <col min="13298" max="13298" width="9.16666666666667" style="428" customWidth="1"/>
    <col min="13299" max="13299" width="7.66666666666667" style="428" customWidth="1"/>
    <col min="13300" max="13301" width="8.66666666666667" style="428" customWidth="1"/>
    <col min="13302" max="13302" width="14.6666666666667" style="428" customWidth="1"/>
    <col min="13303" max="13303" width="13.6666666666667" style="428" customWidth="1"/>
    <col min="13304" max="13304" width="8.66666666666667" style="428" customWidth="1"/>
    <col min="13305" max="13307" width="10.6666666666667" style="428" customWidth="1"/>
    <col min="13308" max="13308" width="16.6666666666667" style="428" customWidth="1"/>
    <col min="13309" max="13312" width="10.6666666666667" style="428" customWidth="1"/>
    <col min="13313" max="13313" width="12" style="428" customWidth="1"/>
    <col min="13314" max="13314" width="10.6666666666667" style="428" customWidth="1"/>
    <col min="13315" max="13315" width="8.66666666666667" style="428" customWidth="1"/>
    <col min="13316" max="13320" width="13.6666666666667" style="428" customWidth="1"/>
    <col min="13321" max="13324" width="9" style="428" hidden="1" customWidth="1"/>
    <col min="13325" max="13519" width="9" style="428"/>
    <col min="13520" max="13520" width="4.5" style="428" customWidth="1"/>
    <col min="13521" max="13521" width="11" style="428" customWidth="1"/>
    <col min="13522" max="13522" width="8" style="428" customWidth="1"/>
    <col min="13523" max="13523" width="5.16666666666667" style="428" customWidth="1"/>
    <col min="13524" max="13524" width="13.1666666666667" style="428" customWidth="1"/>
    <col min="13525" max="13525" width="12.5" style="428" customWidth="1"/>
    <col min="13526" max="13535" width="10.6666666666667" style="428" customWidth="1"/>
    <col min="13536" max="13536" width="12.1666666666667" style="428" customWidth="1"/>
    <col min="13537" max="13537" width="8.16666666666667" style="428" customWidth="1"/>
    <col min="13538" max="13538" width="10.6666666666667" style="428" customWidth="1"/>
    <col min="13539" max="13539" width="10" style="428" customWidth="1"/>
    <col min="13540" max="13540" width="12.1666666666667" style="428" customWidth="1"/>
    <col min="13541" max="13541" width="9.66666666666667" style="428" customWidth="1"/>
    <col min="13542" max="13542" width="9.16666666666667" style="428" customWidth="1"/>
    <col min="13543" max="13543" width="9" style="428"/>
    <col min="13544" max="13544" width="8.66666666666667" style="428" customWidth="1"/>
    <col min="13545" max="13545" width="9.66666666666667" style="428" customWidth="1"/>
    <col min="13546" max="13546" width="9.16666666666667" style="428" customWidth="1"/>
    <col min="13547" max="13547" width="7.66666666666667" style="428" customWidth="1"/>
    <col min="13548" max="13548" width="9.16666666666667" style="428" customWidth="1"/>
    <col min="13549" max="13549" width="14.6666666666667" style="428" customWidth="1"/>
    <col min="13550" max="13550" width="13.6666666666667" style="428" customWidth="1"/>
    <col min="13551" max="13551" width="8" style="428" customWidth="1"/>
    <col min="13552" max="13552" width="7.66666666666667" style="428" customWidth="1"/>
    <col min="13553" max="13553" width="7.16666666666667" style="428" customWidth="1"/>
    <col min="13554" max="13554" width="9.16666666666667" style="428" customWidth="1"/>
    <col min="13555" max="13555" width="7.66666666666667" style="428" customWidth="1"/>
    <col min="13556" max="13557" width="8.66666666666667" style="428" customWidth="1"/>
    <col min="13558" max="13558" width="14.6666666666667" style="428" customWidth="1"/>
    <col min="13559" max="13559" width="13.6666666666667" style="428" customWidth="1"/>
    <col min="13560" max="13560" width="8.66666666666667" style="428" customWidth="1"/>
    <col min="13561" max="13563" width="10.6666666666667" style="428" customWidth="1"/>
    <col min="13564" max="13564" width="16.6666666666667" style="428" customWidth="1"/>
    <col min="13565" max="13568" width="10.6666666666667" style="428" customWidth="1"/>
    <col min="13569" max="13569" width="12" style="428" customWidth="1"/>
    <col min="13570" max="13570" width="10.6666666666667" style="428" customWidth="1"/>
    <col min="13571" max="13571" width="8.66666666666667" style="428" customWidth="1"/>
    <col min="13572" max="13576" width="13.6666666666667" style="428" customWidth="1"/>
    <col min="13577" max="13580" width="9" style="428" hidden="1" customWidth="1"/>
    <col min="13581" max="13775" width="9" style="428"/>
    <col min="13776" max="13776" width="4.5" style="428" customWidth="1"/>
    <col min="13777" max="13777" width="11" style="428" customWidth="1"/>
    <col min="13778" max="13778" width="8" style="428" customWidth="1"/>
    <col min="13779" max="13779" width="5.16666666666667" style="428" customWidth="1"/>
    <col min="13780" max="13780" width="13.1666666666667" style="428" customWidth="1"/>
    <col min="13781" max="13781" width="12.5" style="428" customWidth="1"/>
    <col min="13782" max="13791" width="10.6666666666667" style="428" customWidth="1"/>
    <col min="13792" max="13792" width="12.1666666666667" style="428" customWidth="1"/>
    <col min="13793" max="13793" width="8.16666666666667" style="428" customWidth="1"/>
    <col min="13794" max="13794" width="10.6666666666667" style="428" customWidth="1"/>
    <col min="13795" max="13795" width="10" style="428" customWidth="1"/>
    <col min="13796" max="13796" width="12.1666666666667" style="428" customWidth="1"/>
    <col min="13797" max="13797" width="9.66666666666667" style="428" customWidth="1"/>
    <col min="13798" max="13798" width="9.16666666666667" style="428" customWidth="1"/>
    <col min="13799" max="13799" width="9" style="428"/>
    <col min="13800" max="13800" width="8.66666666666667" style="428" customWidth="1"/>
    <col min="13801" max="13801" width="9.66666666666667" style="428" customWidth="1"/>
    <col min="13802" max="13802" width="9.16666666666667" style="428" customWidth="1"/>
    <col min="13803" max="13803" width="7.66666666666667" style="428" customWidth="1"/>
    <col min="13804" max="13804" width="9.16666666666667" style="428" customWidth="1"/>
    <col min="13805" max="13805" width="14.6666666666667" style="428" customWidth="1"/>
    <col min="13806" max="13806" width="13.6666666666667" style="428" customWidth="1"/>
    <col min="13807" max="13807" width="8" style="428" customWidth="1"/>
    <col min="13808" max="13808" width="7.66666666666667" style="428" customWidth="1"/>
    <col min="13809" max="13809" width="7.16666666666667" style="428" customWidth="1"/>
    <col min="13810" max="13810" width="9.16666666666667" style="428" customWidth="1"/>
    <col min="13811" max="13811" width="7.66666666666667" style="428" customWidth="1"/>
    <col min="13812" max="13813" width="8.66666666666667" style="428" customWidth="1"/>
    <col min="13814" max="13814" width="14.6666666666667" style="428" customWidth="1"/>
    <col min="13815" max="13815" width="13.6666666666667" style="428" customWidth="1"/>
    <col min="13816" max="13816" width="8.66666666666667" style="428" customWidth="1"/>
    <col min="13817" max="13819" width="10.6666666666667" style="428" customWidth="1"/>
    <col min="13820" max="13820" width="16.6666666666667" style="428" customWidth="1"/>
    <col min="13821" max="13824" width="10.6666666666667" style="428" customWidth="1"/>
    <col min="13825" max="13825" width="12" style="428" customWidth="1"/>
    <col min="13826" max="13826" width="10.6666666666667" style="428" customWidth="1"/>
    <col min="13827" max="13827" width="8.66666666666667" style="428" customWidth="1"/>
    <col min="13828" max="13832" width="13.6666666666667" style="428" customWidth="1"/>
    <col min="13833" max="13836" width="9" style="428" hidden="1" customWidth="1"/>
    <col min="13837" max="14031" width="9" style="428"/>
    <col min="14032" max="14032" width="4.5" style="428" customWidth="1"/>
    <col min="14033" max="14033" width="11" style="428" customWidth="1"/>
    <col min="14034" max="14034" width="8" style="428" customWidth="1"/>
    <col min="14035" max="14035" width="5.16666666666667" style="428" customWidth="1"/>
    <col min="14036" max="14036" width="13.1666666666667" style="428" customWidth="1"/>
    <col min="14037" max="14037" width="12.5" style="428" customWidth="1"/>
    <col min="14038" max="14047" width="10.6666666666667" style="428" customWidth="1"/>
    <col min="14048" max="14048" width="12.1666666666667" style="428" customWidth="1"/>
    <col min="14049" max="14049" width="8.16666666666667" style="428" customWidth="1"/>
    <col min="14050" max="14050" width="10.6666666666667" style="428" customWidth="1"/>
    <col min="14051" max="14051" width="10" style="428" customWidth="1"/>
    <col min="14052" max="14052" width="12.1666666666667" style="428" customWidth="1"/>
    <col min="14053" max="14053" width="9.66666666666667" style="428" customWidth="1"/>
    <col min="14054" max="14054" width="9.16666666666667" style="428" customWidth="1"/>
    <col min="14055" max="14055" width="9" style="428"/>
    <col min="14056" max="14056" width="8.66666666666667" style="428" customWidth="1"/>
    <col min="14057" max="14057" width="9.66666666666667" style="428" customWidth="1"/>
    <col min="14058" max="14058" width="9.16666666666667" style="428" customWidth="1"/>
    <col min="14059" max="14059" width="7.66666666666667" style="428" customWidth="1"/>
    <col min="14060" max="14060" width="9.16666666666667" style="428" customWidth="1"/>
    <col min="14061" max="14061" width="14.6666666666667" style="428" customWidth="1"/>
    <col min="14062" max="14062" width="13.6666666666667" style="428" customWidth="1"/>
    <col min="14063" max="14063" width="8" style="428" customWidth="1"/>
    <col min="14064" max="14064" width="7.66666666666667" style="428" customWidth="1"/>
    <col min="14065" max="14065" width="7.16666666666667" style="428" customWidth="1"/>
    <col min="14066" max="14066" width="9.16666666666667" style="428" customWidth="1"/>
    <col min="14067" max="14067" width="7.66666666666667" style="428" customWidth="1"/>
    <col min="14068" max="14069" width="8.66666666666667" style="428" customWidth="1"/>
    <col min="14070" max="14070" width="14.6666666666667" style="428" customWidth="1"/>
    <col min="14071" max="14071" width="13.6666666666667" style="428" customWidth="1"/>
    <col min="14072" max="14072" width="8.66666666666667" style="428" customWidth="1"/>
    <col min="14073" max="14075" width="10.6666666666667" style="428" customWidth="1"/>
    <col min="14076" max="14076" width="16.6666666666667" style="428" customWidth="1"/>
    <col min="14077" max="14080" width="10.6666666666667" style="428" customWidth="1"/>
    <col min="14081" max="14081" width="12" style="428" customWidth="1"/>
    <col min="14082" max="14082" width="10.6666666666667" style="428" customWidth="1"/>
    <col min="14083" max="14083" width="8.66666666666667" style="428" customWidth="1"/>
    <col min="14084" max="14088" width="13.6666666666667" style="428" customWidth="1"/>
    <col min="14089" max="14092" width="9" style="428" hidden="1" customWidth="1"/>
    <col min="14093" max="14287" width="9" style="428"/>
    <col min="14288" max="14288" width="4.5" style="428" customWidth="1"/>
    <col min="14289" max="14289" width="11" style="428" customWidth="1"/>
    <col min="14290" max="14290" width="8" style="428" customWidth="1"/>
    <col min="14291" max="14291" width="5.16666666666667" style="428" customWidth="1"/>
    <col min="14292" max="14292" width="13.1666666666667" style="428" customWidth="1"/>
    <col min="14293" max="14293" width="12.5" style="428" customWidth="1"/>
    <col min="14294" max="14303" width="10.6666666666667" style="428" customWidth="1"/>
    <col min="14304" max="14304" width="12.1666666666667" style="428" customWidth="1"/>
    <col min="14305" max="14305" width="8.16666666666667" style="428" customWidth="1"/>
    <col min="14306" max="14306" width="10.6666666666667" style="428" customWidth="1"/>
    <col min="14307" max="14307" width="10" style="428" customWidth="1"/>
    <col min="14308" max="14308" width="12.1666666666667" style="428" customWidth="1"/>
    <col min="14309" max="14309" width="9.66666666666667" style="428" customWidth="1"/>
    <col min="14310" max="14310" width="9.16666666666667" style="428" customWidth="1"/>
    <col min="14311" max="14311" width="9" style="428"/>
    <col min="14312" max="14312" width="8.66666666666667" style="428" customWidth="1"/>
    <col min="14313" max="14313" width="9.66666666666667" style="428" customWidth="1"/>
    <col min="14314" max="14314" width="9.16666666666667" style="428" customWidth="1"/>
    <col min="14315" max="14315" width="7.66666666666667" style="428" customWidth="1"/>
    <col min="14316" max="14316" width="9.16666666666667" style="428" customWidth="1"/>
    <col min="14317" max="14317" width="14.6666666666667" style="428" customWidth="1"/>
    <col min="14318" max="14318" width="13.6666666666667" style="428" customWidth="1"/>
    <col min="14319" max="14319" width="8" style="428" customWidth="1"/>
    <col min="14320" max="14320" width="7.66666666666667" style="428" customWidth="1"/>
    <col min="14321" max="14321" width="7.16666666666667" style="428" customWidth="1"/>
    <col min="14322" max="14322" width="9.16666666666667" style="428" customWidth="1"/>
    <col min="14323" max="14323" width="7.66666666666667" style="428" customWidth="1"/>
    <col min="14324" max="14325" width="8.66666666666667" style="428" customWidth="1"/>
    <col min="14326" max="14326" width="14.6666666666667" style="428" customWidth="1"/>
    <col min="14327" max="14327" width="13.6666666666667" style="428" customWidth="1"/>
    <col min="14328" max="14328" width="8.66666666666667" style="428" customWidth="1"/>
    <col min="14329" max="14331" width="10.6666666666667" style="428" customWidth="1"/>
    <col min="14332" max="14332" width="16.6666666666667" style="428" customWidth="1"/>
    <col min="14333" max="14336" width="10.6666666666667" style="428" customWidth="1"/>
    <col min="14337" max="14337" width="12" style="428" customWidth="1"/>
    <col min="14338" max="14338" width="10.6666666666667" style="428" customWidth="1"/>
    <col min="14339" max="14339" width="8.66666666666667" style="428" customWidth="1"/>
    <col min="14340" max="14344" width="13.6666666666667" style="428" customWidth="1"/>
    <col min="14345" max="14348" width="9" style="428" hidden="1" customWidth="1"/>
    <col min="14349" max="14543" width="9" style="428"/>
    <col min="14544" max="14544" width="4.5" style="428" customWidth="1"/>
    <col min="14545" max="14545" width="11" style="428" customWidth="1"/>
    <col min="14546" max="14546" width="8" style="428" customWidth="1"/>
    <col min="14547" max="14547" width="5.16666666666667" style="428" customWidth="1"/>
    <col min="14548" max="14548" width="13.1666666666667" style="428" customWidth="1"/>
    <col min="14549" max="14549" width="12.5" style="428" customWidth="1"/>
    <col min="14550" max="14559" width="10.6666666666667" style="428" customWidth="1"/>
    <col min="14560" max="14560" width="12.1666666666667" style="428" customWidth="1"/>
    <col min="14561" max="14561" width="8.16666666666667" style="428" customWidth="1"/>
    <col min="14562" max="14562" width="10.6666666666667" style="428" customWidth="1"/>
    <col min="14563" max="14563" width="10" style="428" customWidth="1"/>
    <col min="14564" max="14564" width="12.1666666666667" style="428" customWidth="1"/>
    <col min="14565" max="14565" width="9.66666666666667" style="428" customWidth="1"/>
    <col min="14566" max="14566" width="9.16666666666667" style="428" customWidth="1"/>
    <col min="14567" max="14567" width="9" style="428"/>
    <col min="14568" max="14568" width="8.66666666666667" style="428" customWidth="1"/>
    <col min="14569" max="14569" width="9.66666666666667" style="428" customWidth="1"/>
    <col min="14570" max="14570" width="9.16666666666667" style="428" customWidth="1"/>
    <col min="14571" max="14571" width="7.66666666666667" style="428" customWidth="1"/>
    <col min="14572" max="14572" width="9.16666666666667" style="428" customWidth="1"/>
    <col min="14573" max="14573" width="14.6666666666667" style="428" customWidth="1"/>
    <col min="14574" max="14574" width="13.6666666666667" style="428" customWidth="1"/>
    <col min="14575" max="14575" width="8" style="428" customWidth="1"/>
    <col min="14576" max="14576" width="7.66666666666667" style="428" customWidth="1"/>
    <col min="14577" max="14577" width="7.16666666666667" style="428" customWidth="1"/>
    <col min="14578" max="14578" width="9.16666666666667" style="428" customWidth="1"/>
    <col min="14579" max="14579" width="7.66666666666667" style="428" customWidth="1"/>
    <col min="14580" max="14581" width="8.66666666666667" style="428" customWidth="1"/>
    <col min="14582" max="14582" width="14.6666666666667" style="428" customWidth="1"/>
    <col min="14583" max="14583" width="13.6666666666667" style="428" customWidth="1"/>
    <col min="14584" max="14584" width="8.66666666666667" style="428" customWidth="1"/>
    <col min="14585" max="14587" width="10.6666666666667" style="428" customWidth="1"/>
    <col min="14588" max="14588" width="16.6666666666667" style="428" customWidth="1"/>
    <col min="14589" max="14592" width="10.6666666666667" style="428" customWidth="1"/>
    <col min="14593" max="14593" width="12" style="428" customWidth="1"/>
    <col min="14594" max="14594" width="10.6666666666667" style="428" customWidth="1"/>
    <col min="14595" max="14595" width="8.66666666666667" style="428" customWidth="1"/>
    <col min="14596" max="14600" width="13.6666666666667" style="428" customWidth="1"/>
    <col min="14601" max="14604" width="9" style="428" hidden="1" customWidth="1"/>
    <col min="14605" max="14799" width="9" style="428"/>
    <col min="14800" max="14800" width="4.5" style="428" customWidth="1"/>
    <col min="14801" max="14801" width="11" style="428" customWidth="1"/>
    <col min="14802" max="14802" width="8" style="428" customWidth="1"/>
    <col min="14803" max="14803" width="5.16666666666667" style="428" customWidth="1"/>
    <col min="14804" max="14804" width="13.1666666666667" style="428" customWidth="1"/>
    <col min="14805" max="14805" width="12.5" style="428" customWidth="1"/>
    <col min="14806" max="14815" width="10.6666666666667" style="428" customWidth="1"/>
    <col min="14816" max="14816" width="12.1666666666667" style="428" customWidth="1"/>
    <col min="14817" max="14817" width="8.16666666666667" style="428" customWidth="1"/>
    <col min="14818" max="14818" width="10.6666666666667" style="428" customWidth="1"/>
    <col min="14819" max="14819" width="10" style="428" customWidth="1"/>
    <col min="14820" max="14820" width="12.1666666666667" style="428" customWidth="1"/>
    <col min="14821" max="14821" width="9.66666666666667" style="428" customWidth="1"/>
    <col min="14822" max="14822" width="9.16666666666667" style="428" customWidth="1"/>
    <col min="14823" max="14823" width="9" style="428"/>
    <col min="14824" max="14824" width="8.66666666666667" style="428" customWidth="1"/>
    <col min="14825" max="14825" width="9.66666666666667" style="428" customWidth="1"/>
    <col min="14826" max="14826" width="9.16666666666667" style="428" customWidth="1"/>
    <col min="14827" max="14827" width="7.66666666666667" style="428" customWidth="1"/>
    <col min="14828" max="14828" width="9.16666666666667" style="428" customWidth="1"/>
    <col min="14829" max="14829" width="14.6666666666667" style="428" customWidth="1"/>
    <col min="14830" max="14830" width="13.6666666666667" style="428" customWidth="1"/>
    <col min="14831" max="14831" width="8" style="428" customWidth="1"/>
    <col min="14832" max="14832" width="7.66666666666667" style="428" customWidth="1"/>
    <col min="14833" max="14833" width="7.16666666666667" style="428" customWidth="1"/>
    <col min="14834" max="14834" width="9.16666666666667" style="428" customWidth="1"/>
    <col min="14835" max="14835" width="7.66666666666667" style="428" customWidth="1"/>
    <col min="14836" max="14837" width="8.66666666666667" style="428" customWidth="1"/>
    <col min="14838" max="14838" width="14.6666666666667" style="428" customWidth="1"/>
    <col min="14839" max="14839" width="13.6666666666667" style="428" customWidth="1"/>
    <col min="14840" max="14840" width="8.66666666666667" style="428" customWidth="1"/>
    <col min="14841" max="14843" width="10.6666666666667" style="428" customWidth="1"/>
    <col min="14844" max="14844" width="16.6666666666667" style="428" customWidth="1"/>
    <col min="14845" max="14848" width="10.6666666666667" style="428" customWidth="1"/>
    <col min="14849" max="14849" width="12" style="428" customWidth="1"/>
    <col min="14850" max="14850" width="10.6666666666667" style="428" customWidth="1"/>
    <col min="14851" max="14851" width="8.66666666666667" style="428" customWidth="1"/>
    <col min="14852" max="14856" width="13.6666666666667" style="428" customWidth="1"/>
    <col min="14857" max="14860" width="9" style="428" hidden="1" customWidth="1"/>
    <col min="14861" max="15055" width="9" style="428"/>
    <col min="15056" max="15056" width="4.5" style="428" customWidth="1"/>
    <col min="15057" max="15057" width="11" style="428" customWidth="1"/>
    <col min="15058" max="15058" width="8" style="428" customWidth="1"/>
    <col min="15059" max="15059" width="5.16666666666667" style="428" customWidth="1"/>
    <col min="15060" max="15060" width="13.1666666666667" style="428" customWidth="1"/>
    <col min="15061" max="15061" width="12.5" style="428" customWidth="1"/>
    <col min="15062" max="15071" width="10.6666666666667" style="428" customWidth="1"/>
    <col min="15072" max="15072" width="12.1666666666667" style="428" customWidth="1"/>
    <col min="15073" max="15073" width="8.16666666666667" style="428" customWidth="1"/>
    <col min="15074" max="15074" width="10.6666666666667" style="428" customWidth="1"/>
    <col min="15075" max="15075" width="10" style="428" customWidth="1"/>
    <col min="15076" max="15076" width="12.1666666666667" style="428" customWidth="1"/>
    <col min="15077" max="15077" width="9.66666666666667" style="428" customWidth="1"/>
    <col min="15078" max="15078" width="9.16666666666667" style="428" customWidth="1"/>
    <col min="15079" max="15079" width="9" style="428"/>
    <col min="15080" max="15080" width="8.66666666666667" style="428" customWidth="1"/>
    <col min="15081" max="15081" width="9.66666666666667" style="428" customWidth="1"/>
    <col min="15082" max="15082" width="9.16666666666667" style="428" customWidth="1"/>
    <col min="15083" max="15083" width="7.66666666666667" style="428" customWidth="1"/>
    <col min="15084" max="15084" width="9.16666666666667" style="428" customWidth="1"/>
    <col min="15085" max="15085" width="14.6666666666667" style="428" customWidth="1"/>
    <col min="15086" max="15086" width="13.6666666666667" style="428" customWidth="1"/>
    <col min="15087" max="15087" width="8" style="428" customWidth="1"/>
    <col min="15088" max="15088" width="7.66666666666667" style="428" customWidth="1"/>
    <col min="15089" max="15089" width="7.16666666666667" style="428" customWidth="1"/>
    <col min="15090" max="15090" width="9.16666666666667" style="428" customWidth="1"/>
    <col min="15091" max="15091" width="7.66666666666667" style="428" customWidth="1"/>
    <col min="15092" max="15093" width="8.66666666666667" style="428" customWidth="1"/>
    <col min="15094" max="15094" width="14.6666666666667" style="428" customWidth="1"/>
    <col min="15095" max="15095" width="13.6666666666667" style="428" customWidth="1"/>
    <col min="15096" max="15096" width="8.66666666666667" style="428" customWidth="1"/>
    <col min="15097" max="15099" width="10.6666666666667" style="428" customWidth="1"/>
    <col min="15100" max="15100" width="16.6666666666667" style="428" customWidth="1"/>
    <col min="15101" max="15104" width="10.6666666666667" style="428" customWidth="1"/>
    <col min="15105" max="15105" width="12" style="428" customWidth="1"/>
    <col min="15106" max="15106" width="10.6666666666667" style="428" customWidth="1"/>
    <col min="15107" max="15107" width="8.66666666666667" style="428" customWidth="1"/>
    <col min="15108" max="15112" width="13.6666666666667" style="428" customWidth="1"/>
    <col min="15113" max="15116" width="9" style="428" hidden="1" customWidth="1"/>
    <col min="15117" max="15311" width="9" style="428"/>
    <col min="15312" max="15312" width="4.5" style="428" customWidth="1"/>
    <col min="15313" max="15313" width="11" style="428" customWidth="1"/>
    <col min="15314" max="15314" width="8" style="428" customWidth="1"/>
    <col min="15315" max="15315" width="5.16666666666667" style="428" customWidth="1"/>
    <col min="15316" max="15316" width="13.1666666666667" style="428" customWidth="1"/>
    <col min="15317" max="15317" width="12.5" style="428" customWidth="1"/>
    <col min="15318" max="15327" width="10.6666666666667" style="428" customWidth="1"/>
    <col min="15328" max="15328" width="12.1666666666667" style="428" customWidth="1"/>
    <col min="15329" max="15329" width="8.16666666666667" style="428" customWidth="1"/>
    <col min="15330" max="15330" width="10.6666666666667" style="428" customWidth="1"/>
    <col min="15331" max="15331" width="10" style="428" customWidth="1"/>
    <col min="15332" max="15332" width="12.1666666666667" style="428" customWidth="1"/>
    <col min="15333" max="15333" width="9.66666666666667" style="428" customWidth="1"/>
    <col min="15334" max="15334" width="9.16666666666667" style="428" customWidth="1"/>
    <col min="15335" max="15335" width="9" style="428"/>
    <col min="15336" max="15336" width="8.66666666666667" style="428" customWidth="1"/>
    <col min="15337" max="15337" width="9.66666666666667" style="428" customWidth="1"/>
    <col min="15338" max="15338" width="9.16666666666667" style="428" customWidth="1"/>
    <col min="15339" max="15339" width="7.66666666666667" style="428" customWidth="1"/>
    <col min="15340" max="15340" width="9.16666666666667" style="428" customWidth="1"/>
    <col min="15341" max="15341" width="14.6666666666667" style="428" customWidth="1"/>
    <col min="15342" max="15342" width="13.6666666666667" style="428" customWidth="1"/>
    <col min="15343" max="15343" width="8" style="428" customWidth="1"/>
    <col min="15344" max="15344" width="7.66666666666667" style="428" customWidth="1"/>
    <col min="15345" max="15345" width="7.16666666666667" style="428" customWidth="1"/>
    <col min="15346" max="15346" width="9.16666666666667" style="428" customWidth="1"/>
    <col min="15347" max="15347" width="7.66666666666667" style="428" customWidth="1"/>
    <col min="15348" max="15349" width="8.66666666666667" style="428" customWidth="1"/>
    <col min="15350" max="15350" width="14.6666666666667" style="428" customWidth="1"/>
    <col min="15351" max="15351" width="13.6666666666667" style="428" customWidth="1"/>
    <col min="15352" max="15352" width="8.66666666666667" style="428" customWidth="1"/>
    <col min="15353" max="15355" width="10.6666666666667" style="428" customWidth="1"/>
    <col min="15356" max="15356" width="16.6666666666667" style="428" customWidth="1"/>
    <col min="15357" max="15360" width="10.6666666666667" style="428" customWidth="1"/>
    <col min="15361" max="15361" width="12" style="428" customWidth="1"/>
    <col min="15362" max="15362" width="10.6666666666667" style="428" customWidth="1"/>
    <col min="15363" max="15363" width="8.66666666666667" style="428" customWidth="1"/>
    <col min="15364" max="15368" width="13.6666666666667" style="428" customWidth="1"/>
    <col min="15369" max="15372" width="9" style="428" hidden="1" customWidth="1"/>
    <col min="15373" max="15567" width="9" style="428"/>
    <col min="15568" max="15568" width="4.5" style="428" customWidth="1"/>
    <col min="15569" max="15569" width="11" style="428" customWidth="1"/>
    <col min="15570" max="15570" width="8" style="428" customWidth="1"/>
    <col min="15571" max="15571" width="5.16666666666667" style="428" customWidth="1"/>
    <col min="15572" max="15572" width="13.1666666666667" style="428" customWidth="1"/>
    <col min="15573" max="15573" width="12.5" style="428" customWidth="1"/>
    <col min="15574" max="15583" width="10.6666666666667" style="428" customWidth="1"/>
    <col min="15584" max="15584" width="12.1666666666667" style="428" customWidth="1"/>
    <col min="15585" max="15585" width="8.16666666666667" style="428" customWidth="1"/>
    <col min="15586" max="15586" width="10.6666666666667" style="428" customWidth="1"/>
    <col min="15587" max="15587" width="10" style="428" customWidth="1"/>
    <col min="15588" max="15588" width="12.1666666666667" style="428" customWidth="1"/>
    <col min="15589" max="15589" width="9.66666666666667" style="428" customWidth="1"/>
    <col min="15590" max="15590" width="9.16666666666667" style="428" customWidth="1"/>
    <col min="15591" max="15591" width="9" style="428"/>
    <col min="15592" max="15592" width="8.66666666666667" style="428" customWidth="1"/>
    <col min="15593" max="15593" width="9.66666666666667" style="428" customWidth="1"/>
    <col min="15594" max="15594" width="9.16666666666667" style="428" customWidth="1"/>
    <col min="15595" max="15595" width="7.66666666666667" style="428" customWidth="1"/>
    <col min="15596" max="15596" width="9.16666666666667" style="428" customWidth="1"/>
    <col min="15597" max="15597" width="14.6666666666667" style="428" customWidth="1"/>
    <col min="15598" max="15598" width="13.6666666666667" style="428" customWidth="1"/>
    <col min="15599" max="15599" width="8" style="428" customWidth="1"/>
    <col min="15600" max="15600" width="7.66666666666667" style="428" customWidth="1"/>
    <col min="15601" max="15601" width="7.16666666666667" style="428" customWidth="1"/>
    <col min="15602" max="15602" width="9.16666666666667" style="428" customWidth="1"/>
    <col min="15603" max="15603" width="7.66666666666667" style="428" customWidth="1"/>
    <col min="15604" max="15605" width="8.66666666666667" style="428" customWidth="1"/>
    <col min="15606" max="15606" width="14.6666666666667" style="428" customWidth="1"/>
    <col min="15607" max="15607" width="13.6666666666667" style="428" customWidth="1"/>
    <col min="15608" max="15608" width="8.66666666666667" style="428" customWidth="1"/>
    <col min="15609" max="15611" width="10.6666666666667" style="428" customWidth="1"/>
    <col min="15612" max="15612" width="16.6666666666667" style="428" customWidth="1"/>
    <col min="15613" max="15616" width="10.6666666666667" style="428" customWidth="1"/>
    <col min="15617" max="15617" width="12" style="428" customWidth="1"/>
    <col min="15618" max="15618" width="10.6666666666667" style="428" customWidth="1"/>
    <col min="15619" max="15619" width="8.66666666666667" style="428" customWidth="1"/>
    <col min="15620" max="15624" width="13.6666666666667" style="428" customWidth="1"/>
    <col min="15625" max="15628" width="9" style="428" hidden="1" customWidth="1"/>
    <col min="15629" max="15823" width="9" style="428"/>
    <col min="15824" max="15824" width="4.5" style="428" customWidth="1"/>
    <col min="15825" max="15825" width="11" style="428" customWidth="1"/>
    <col min="15826" max="15826" width="8" style="428" customWidth="1"/>
    <col min="15827" max="15827" width="5.16666666666667" style="428" customWidth="1"/>
    <col min="15828" max="15828" width="13.1666666666667" style="428" customWidth="1"/>
    <col min="15829" max="15829" width="12.5" style="428" customWidth="1"/>
    <col min="15830" max="15839" width="10.6666666666667" style="428" customWidth="1"/>
    <col min="15840" max="15840" width="12.1666666666667" style="428" customWidth="1"/>
    <col min="15841" max="15841" width="8.16666666666667" style="428" customWidth="1"/>
    <col min="15842" max="15842" width="10.6666666666667" style="428" customWidth="1"/>
    <col min="15843" max="15843" width="10" style="428" customWidth="1"/>
    <col min="15844" max="15844" width="12.1666666666667" style="428" customWidth="1"/>
    <col min="15845" max="15845" width="9.66666666666667" style="428" customWidth="1"/>
    <col min="15846" max="15846" width="9.16666666666667" style="428" customWidth="1"/>
    <col min="15847" max="15847" width="9" style="428"/>
    <col min="15848" max="15848" width="8.66666666666667" style="428" customWidth="1"/>
    <col min="15849" max="15849" width="9.66666666666667" style="428" customWidth="1"/>
    <col min="15850" max="15850" width="9.16666666666667" style="428" customWidth="1"/>
    <col min="15851" max="15851" width="7.66666666666667" style="428" customWidth="1"/>
    <col min="15852" max="15852" width="9.16666666666667" style="428" customWidth="1"/>
    <col min="15853" max="15853" width="14.6666666666667" style="428" customWidth="1"/>
    <col min="15854" max="15854" width="13.6666666666667" style="428" customWidth="1"/>
    <col min="15855" max="15855" width="8" style="428" customWidth="1"/>
    <col min="15856" max="15856" width="7.66666666666667" style="428" customWidth="1"/>
    <col min="15857" max="15857" width="7.16666666666667" style="428" customWidth="1"/>
    <col min="15858" max="15858" width="9.16666666666667" style="428" customWidth="1"/>
    <col min="15859" max="15859" width="7.66666666666667" style="428" customWidth="1"/>
    <col min="15860" max="15861" width="8.66666666666667" style="428" customWidth="1"/>
    <col min="15862" max="15862" width="14.6666666666667" style="428" customWidth="1"/>
    <col min="15863" max="15863" width="13.6666666666667" style="428" customWidth="1"/>
    <col min="15864" max="15864" width="8.66666666666667" style="428" customWidth="1"/>
    <col min="15865" max="15867" width="10.6666666666667" style="428" customWidth="1"/>
    <col min="15868" max="15868" width="16.6666666666667" style="428" customWidth="1"/>
    <col min="15869" max="15872" width="10.6666666666667" style="428" customWidth="1"/>
    <col min="15873" max="15873" width="12" style="428" customWidth="1"/>
    <col min="15874" max="15874" width="10.6666666666667" style="428" customWidth="1"/>
    <col min="15875" max="15875" width="8.66666666666667" style="428" customWidth="1"/>
    <col min="15876" max="15880" width="13.6666666666667" style="428" customWidth="1"/>
    <col min="15881" max="15884" width="9" style="428" hidden="1" customWidth="1"/>
    <col min="15885" max="16079" width="9" style="428"/>
    <col min="16080" max="16080" width="4.5" style="428" customWidth="1"/>
    <col min="16081" max="16081" width="11" style="428" customWidth="1"/>
    <col min="16082" max="16082" width="8" style="428" customWidth="1"/>
    <col min="16083" max="16083" width="5.16666666666667" style="428" customWidth="1"/>
    <col min="16084" max="16084" width="13.1666666666667" style="428" customWidth="1"/>
    <col min="16085" max="16085" width="12.5" style="428" customWidth="1"/>
    <col min="16086" max="16095" width="10.6666666666667" style="428" customWidth="1"/>
    <col min="16096" max="16096" width="12.1666666666667" style="428" customWidth="1"/>
    <col min="16097" max="16097" width="8.16666666666667" style="428" customWidth="1"/>
    <col min="16098" max="16098" width="10.6666666666667" style="428" customWidth="1"/>
    <col min="16099" max="16099" width="10" style="428" customWidth="1"/>
    <col min="16100" max="16100" width="12.1666666666667" style="428" customWidth="1"/>
    <col min="16101" max="16101" width="9.66666666666667" style="428" customWidth="1"/>
    <col min="16102" max="16102" width="9.16666666666667" style="428" customWidth="1"/>
    <col min="16103" max="16103" width="9" style="428"/>
    <col min="16104" max="16104" width="8.66666666666667" style="428" customWidth="1"/>
    <col min="16105" max="16105" width="9.66666666666667" style="428" customWidth="1"/>
    <col min="16106" max="16106" width="9.16666666666667" style="428" customWidth="1"/>
    <col min="16107" max="16107" width="7.66666666666667" style="428" customWidth="1"/>
    <col min="16108" max="16108" width="9.16666666666667" style="428" customWidth="1"/>
    <col min="16109" max="16109" width="14.6666666666667" style="428" customWidth="1"/>
    <col min="16110" max="16110" width="13.6666666666667" style="428" customWidth="1"/>
    <col min="16111" max="16111" width="8" style="428" customWidth="1"/>
    <col min="16112" max="16112" width="7.66666666666667" style="428" customWidth="1"/>
    <col min="16113" max="16113" width="7.16666666666667" style="428" customWidth="1"/>
    <col min="16114" max="16114" width="9.16666666666667" style="428" customWidth="1"/>
    <col min="16115" max="16115" width="7.66666666666667" style="428" customWidth="1"/>
    <col min="16116" max="16117" width="8.66666666666667" style="428" customWidth="1"/>
    <col min="16118" max="16118" width="14.6666666666667" style="428" customWidth="1"/>
    <col min="16119" max="16119" width="13.6666666666667" style="428" customWidth="1"/>
    <col min="16120" max="16120" width="8.66666666666667" style="428" customWidth="1"/>
    <col min="16121" max="16123" width="10.6666666666667" style="428" customWidth="1"/>
    <col min="16124" max="16124" width="16.6666666666667" style="428" customWidth="1"/>
    <col min="16125" max="16128" width="10.6666666666667" style="428" customWidth="1"/>
    <col min="16129" max="16129" width="12" style="428" customWidth="1"/>
    <col min="16130" max="16130" width="10.6666666666667" style="428" customWidth="1"/>
    <col min="16131" max="16131" width="8.66666666666667" style="428" customWidth="1"/>
    <col min="16132" max="16136" width="13.6666666666667" style="428" customWidth="1"/>
    <col min="16137" max="16140" width="9" style="428" hidden="1" customWidth="1"/>
    <col min="16141" max="16384" width="9" style="428"/>
  </cols>
  <sheetData>
    <row r="1" ht="15.75" customHeight="1" spans="1:18">
      <c r="A1" s="399" t="s">
        <v>398</v>
      </c>
    </row>
    <row r="2" s="426" customFormat="1" ht="30" customHeight="1" spans="1:18">
      <c r="A2" s="430" t="s">
        <v>788</v>
      </c>
      <c r="B2" s="430"/>
      <c r="C2" s="430"/>
      <c r="D2" s="430"/>
      <c r="E2" s="430"/>
      <c r="F2" s="430"/>
      <c r="G2" s="430"/>
      <c r="H2" s="430"/>
      <c r="I2" s="430"/>
      <c r="J2" s="430"/>
      <c r="K2" s="430"/>
      <c r="L2" s="430"/>
      <c r="M2" s="430"/>
      <c r="N2" s="430"/>
      <c r="O2" s="430"/>
      <c r="P2" s="430"/>
      <c r="Q2" s="430"/>
    </row>
    <row r="3" ht="15.75" customHeight="1" spans="1:18">
      <c r="A3" s="427" t="str">
        <f>"评估基准日："&amp;TEXT(基本信息输入表!M7,"yyyy年mm月dd日")</f>
        <v>评估基准日：2025年11月30日</v>
      </c>
      <c r="B3" s="427"/>
      <c r="C3" s="427"/>
      <c r="D3" s="427"/>
      <c r="E3" s="427"/>
      <c r="F3" s="427"/>
      <c r="G3" s="427"/>
      <c r="H3" s="427"/>
      <c r="I3" s="427"/>
      <c r="J3" s="427"/>
      <c r="K3" s="427"/>
      <c r="L3" s="427"/>
      <c r="M3" s="427"/>
      <c r="N3" s="427"/>
      <c r="O3" s="427"/>
      <c r="P3" s="427"/>
      <c r="Q3" s="427"/>
    </row>
    <row r="4" ht="14.25" customHeight="1" spans="1:18">
      <c r="A4" s="427"/>
      <c r="B4" s="427"/>
      <c r="C4" s="427"/>
      <c r="D4" s="427"/>
      <c r="E4" s="427"/>
      <c r="F4" s="427"/>
      <c r="G4" s="427"/>
      <c r="H4" s="427"/>
      <c r="I4" s="427"/>
      <c r="J4" s="427"/>
      <c r="K4" s="427"/>
      <c r="L4" s="427"/>
      <c r="M4" s="427"/>
      <c r="N4" s="427"/>
      <c r="O4" s="427"/>
      <c r="P4" s="427"/>
      <c r="Q4" s="431" t="s">
        <v>789</v>
      </c>
    </row>
    <row r="5" ht="15.75" customHeight="1" spans="1:18">
      <c r="A5" s="428" t="str">
        <f>基本信息输入表!K6&amp;"："&amp;基本信息输入表!M6</f>
        <v>产权持有人：湖北省徽工生物技本研究有限公司</v>
      </c>
      <c r="Q5" s="10" t="str">
        <f>"金额单位："&amp;基本信息输入表!M10&amp;"元"</f>
        <v>金额单位：人民币元</v>
      </c>
    </row>
    <row r="6" s="427" customFormat="1" ht="15.75" customHeight="1" spans="1:18">
      <c r="A6" s="432" t="s">
        <v>401</v>
      </c>
      <c r="B6" s="432" t="s">
        <v>790</v>
      </c>
      <c r="C6" s="433" t="s">
        <v>709</v>
      </c>
      <c r="D6" s="434" t="s">
        <v>656</v>
      </c>
      <c r="E6" s="435" t="s">
        <v>710</v>
      </c>
      <c r="F6" s="435" t="s">
        <v>791</v>
      </c>
      <c r="G6" s="271" t="s">
        <v>403</v>
      </c>
      <c r="H6" s="436"/>
      <c r="I6" s="432" t="s">
        <v>502</v>
      </c>
      <c r="J6" s="432"/>
      <c r="K6" s="432"/>
      <c r="L6" s="279" t="s">
        <v>631</v>
      </c>
      <c r="M6" s="432" t="s">
        <v>405</v>
      </c>
      <c r="N6" s="432"/>
      <c r="O6" s="432"/>
      <c r="P6" s="432" t="s">
        <v>792</v>
      </c>
      <c r="Q6" s="432" t="s">
        <v>503</v>
      </c>
    </row>
    <row r="7" s="427" customFormat="1" ht="15.75" customHeight="1" spans="1:18">
      <c r="A7" s="437"/>
      <c r="B7" s="438"/>
      <c r="C7" s="439"/>
      <c r="D7" s="440"/>
      <c r="E7" s="441"/>
      <c r="F7" s="442"/>
      <c r="G7" s="443" t="s">
        <v>690</v>
      </c>
      <c r="H7" s="443" t="s">
        <v>658</v>
      </c>
      <c r="I7" s="444" t="s">
        <v>659</v>
      </c>
      <c r="J7" s="445" t="s">
        <v>793</v>
      </c>
      <c r="K7" s="445" t="s">
        <v>658</v>
      </c>
      <c r="L7" s="446"/>
      <c r="M7" s="447" t="s">
        <v>662</v>
      </c>
      <c r="N7" s="445" t="s">
        <v>794</v>
      </c>
      <c r="O7" s="448" t="s">
        <v>658</v>
      </c>
      <c r="P7" s="449"/>
      <c r="Q7" s="438"/>
      <c r="R7" s="14" t="s">
        <v>518</v>
      </c>
    </row>
    <row r="8" s="427" customFormat="1" spans="1:18">
      <c r="A8" s="15" t="str">
        <f>IF(B8="","",ROW()-7)</f>
        <v/>
      </c>
      <c r="B8" s="16"/>
      <c r="C8" s="45"/>
      <c r="D8" s="16"/>
      <c r="E8" s="450"/>
      <c r="F8" s="16"/>
      <c r="G8" s="18"/>
      <c r="H8" s="18"/>
      <c r="I8" s="18"/>
      <c r="J8" s="18"/>
      <c r="K8" s="18"/>
      <c r="L8" s="18"/>
      <c r="M8" s="18"/>
      <c r="N8" s="18"/>
      <c r="O8" s="18">
        <f>M8*N8</f>
        <v>0</v>
      </c>
      <c r="P8" s="18" t="str">
        <f t="shared" ref="P8:P22" si="0">IF(K8-L8=0,"",(O8-K8+L8)/(K8-L8)*100)</f>
        <v/>
      </c>
      <c r="Q8" s="16"/>
      <c r="R8" s="19" t="s">
        <v>519</v>
      </c>
    </row>
    <row r="9" spans="1:18">
      <c r="A9" s="15" t="str">
        <f t="shared" ref="A9:A24" si="1">IF(B9="","",ROW()-7)</f>
        <v/>
      </c>
      <c r="B9" s="16"/>
      <c r="C9" s="45"/>
      <c r="D9" s="16"/>
      <c r="E9" s="450"/>
      <c r="F9" s="16"/>
      <c r="G9" s="18"/>
      <c r="H9" s="18"/>
      <c r="I9" s="18"/>
      <c r="J9" s="18"/>
      <c r="K9" s="18"/>
      <c r="L9" s="18"/>
      <c r="M9" s="18"/>
      <c r="N9" s="18"/>
      <c r="O9" s="18">
        <f t="shared" ref="O9:O24" si="2">M9*N9</f>
        <v>0</v>
      </c>
      <c r="P9" s="18" t="str">
        <f t="shared" si="0"/>
        <v/>
      </c>
      <c r="Q9" s="16"/>
      <c r="R9" s="19" t="s">
        <v>520</v>
      </c>
    </row>
    <row r="10" spans="1:18">
      <c r="A10" s="15" t="str">
        <f t="shared" si="1"/>
        <v/>
      </c>
      <c r="B10" s="16"/>
      <c r="C10" s="45"/>
      <c r="D10" s="16"/>
      <c r="E10" s="450"/>
      <c r="F10" s="16"/>
      <c r="G10" s="18"/>
      <c r="H10" s="18"/>
      <c r="I10" s="18"/>
      <c r="J10" s="18"/>
      <c r="K10" s="18"/>
      <c r="L10" s="18"/>
      <c r="M10" s="18"/>
      <c r="N10" s="18"/>
      <c r="O10" s="18">
        <f t="shared" si="2"/>
        <v>0</v>
      </c>
      <c r="P10" s="18" t="str">
        <f t="shared" si="0"/>
        <v/>
      </c>
      <c r="Q10" s="16"/>
      <c r="R10" s="19" t="s">
        <v>521</v>
      </c>
    </row>
    <row r="11" spans="1:18">
      <c r="A11" s="15" t="str">
        <f t="shared" si="1"/>
        <v/>
      </c>
      <c r="B11" s="16"/>
      <c r="C11" s="45"/>
      <c r="D11" s="16"/>
      <c r="E11" s="450"/>
      <c r="F11" s="16"/>
      <c r="G11" s="18"/>
      <c r="H11" s="18"/>
      <c r="I11" s="18"/>
      <c r="J11" s="18"/>
      <c r="K11" s="18"/>
      <c r="L11" s="18"/>
      <c r="M11" s="18"/>
      <c r="N11" s="18"/>
      <c r="O11" s="18">
        <f t="shared" si="2"/>
        <v>0</v>
      </c>
      <c r="P11" s="18" t="str">
        <f t="shared" si="0"/>
        <v/>
      </c>
      <c r="Q11" s="16"/>
      <c r="R11" s="19" t="s">
        <v>522</v>
      </c>
    </row>
    <row r="12" spans="1:18">
      <c r="A12" s="15" t="str">
        <f t="shared" si="1"/>
        <v/>
      </c>
      <c r="B12" s="16"/>
      <c r="C12" s="45"/>
      <c r="D12" s="16"/>
      <c r="E12" s="450"/>
      <c r="F12" s="16"/>
      <c r="G12" s="18"/>
      <c r="H12" s="18"/>
      <c r="I12" s="18"/>
      <c r="J12" s="18"/>
      <c r="K12" s="18"/>
      <c r="L12" s="18"/>
      <c r="M12" s="18"/>
      <c r="N12" s="18"/>
      <c r="O12" s="18">
        <f t="shared" si="2"/>
        <v>0</v>
      </c>
      <c r="P12" s="18" t="str">
        <f t="shared" si="0"/>
        <v/>
      </c>
      <c r="Q12" s="16"/>
      <c r="R12" s="19" t="s">
        <v>523</v>
      </c>
    </row>
    <row r="13" spans="1:18">
      <c r="A13" s="15" t="str">
        <f t="shared" si="1"/>
        <v/>
      </c>
      <c r="B13" s="16"/>
      <c r="C13" s="45"/>
      <c r="D13" s="16"/>
      <c r="E13" s="450"/>
      <c r="F13" s="16"/>
      <c r="G13" s="18"/>
      <c r="H13" s="18"/>
      <c r="I13" s="18"/>
      <c r="J13" s="18"/>
      <c r="K13" s="18"/>
      <c r="L13" s="18"/>
      <c r="M13" s="18"/>
      <c r="N13" s="18"/>
      <c r="O13" s="18">
        <f t="shared" si="2"/>
        <v>0</v>
      </c>
      <c r="P13" s="18" t="str">
        <f t="shared" si="0"/>
        <v/>
      </c>
      <c r="Q13" s="16"/>
      <c r="R13" s="19" t="s">
        <v>524</v>
      </c>
    </row>
    <row r="14" spans="1:18">
      <c r="A14" s="15" t="str">
        <f t="shared" si="1"/>
        <v/>
      </c>
      <c r="B14" s="16"/>
      <c r="C14" s="45"/>
      <c r="D14" s="16"/>
      <c r="E14" s="450"/>
      <c r="F14" s="16"/>
      <c r="G14" s="18"/>
      <c r="H14" s="18"/>
      <c r="I14" s="18"/>
      <c r="J14" s="18"/>
      <c r="K14" s="18"/>
      <c r="L14" s="18"/>
      <c r="M14" s="18"/>
      <c r="N14" s="18"/>
      <c r="O14" s="18">
        <f t="shared" si="2"/>
        <v>0</v>
      </c>
      <c r="P14" s="18" t="str">
        <f t="shared" si="0"/>
        <v/>
      </c>
      <c r="Q14" s="16"/>
      <c r="R14" s="19" t="s">
        <v>525</v>
      </c>
    </row>
    <row r="15" spans="1:18">
      <c r="A15" s="15" t="str">
        <f t="shared" si="1"/>
        <v/>
      </c>
      <c r="B15" s="16"/>
      <c r="C15" s="45"/>
      <c r="D15" s="16"/>
      <c r="E15" s="450"/>
      <c r="F15" s="16"/>
      <c r="G15" s="18"/>
      <c r="H15" s="18"/>
      <c r="I15" s="18"/>
      <c r="J15" s="18"/>
      <c r="K15" s="18"/>
      <c r="L15" s="18"/>
      <c r="M15" s="18"/>
      <c r="N15" s="18"/>
      <c r="O15" s="18">
        <f t="shared" si="2"/>
        <v>0</v>
      </c>
      <c r="P15" s="18" t="str">
        <f t="shared" si="0"/>
        <v/>
      </c>
      <c r="Q15" s="16"/>
      <c r="R15" s="19" t="s">
        <v>526</v>
      </c>
    </row>
    <row r="16" spans="1:18">
      <c r="A16" s="15" t="str">
        <f t="shared" si="1"/>
        <v/>
      </c>
      <c r="B16" s="16"/>
      <c r="C16" s="45"/>
      <c r="D16" s="16"/>
      <c r="E16" s="450"/>
      <c r="F16" s="16"/>
      <c r="G16" s="18"/>
      <c r="H16" s="18"/>
      <c r="I16" s="18"/>
      <c r="J16" s="18"/>
      <c r="K16" s="18"/>
      <c r="L16" s="18"/>
      <c r="M16" s="18"/>
      <c r="N16" s="18"/>
      <c r="O16" s="18">
        <f t="shared" si="2"/>
        <v>0</v>
      </c>
      <c r="P16" s="18" t="str">
        <f t="shared" si="0"/>
        <v/>
      </c>
      <c r="Q16" s="16"/>
      <c r="R16" s="19" t="s">
        <v>527</v>
      </c>
    </row>
    <row r="17" spans="1:18">
      <c r="A17" s="15" t="str">
        <f t="shared" si="1"/>
        <v/>
      </c>
      <c r="B17" s="16"/>
      <c r="C17" s="45"/>
      <c r="D17" s="16"/>
      <c r="E17" s="450"/>
      <c r="F17" s="16"/>
      <c r="G17" s="18"/>
      <c r="H17" s="18"/>
      <c r="I17" s="18"/>
      <c r="J17" s="18"/>
      <c r="K17" s="18"/>
      <c r="L17" s="18"/>
      <c r="M17" s="18"/>
      <c r="N17" s="18"/>
      <c r="O17" s="18">
        <f t="shared" si="2"/>
        <v>0</v>
      </c>
      <c r="P17" s="18" t="str">
        <f t="shared" si="0"/>
        <v/>
      </c>
      <c r="Q17" s="16"/>
      <c r="R17" s="19" t="s">
        <v>528</v>
      </c>
    </row>
    <row r="18" spans="1:18">
      <c r="A18" s="15" t="str">
        <f t="shared" si="1"/>
        <v/>
      </c>
      <c r="B18" s="16"/>
      <c r="C18" s="45"/>
      <c r="D18" s="16"/>
      <c r="E18" s="450"/>
      <c r="F18" s="16"/>
      <c r="G18" s="18"/>
      <c r="H18" s="18"/>
      <c r="I18" s="18"/>
      <c r="J18" s="18"/>
      <c r="K18" s="18"/>
      <c r="L18" s="18"/>
      <c r="M18" s="18"/>
      <c r="N18" s="18"/>
      <c r="O18" s="18">
        <f t="shared" si="2"/>
        <v>0</v>
      </c>
      <c r="P18" s="18" t="str">
        <f t="shared" si="0"/>
        <v/>
      </c>
      <c r="Q18" s="16"/>
      <c r="R18" s="19" t="s">
        <v>529</v>
      </c>
    </row>
    <row r="19" spans="1:18">
      <c r="A19" s="15" t="str">
        <f t="shared" si="1"/>
        <v/>
      </c>
      <c r="B19" s="16"/>
      <c r="C19" s="45"/>
      <c r="D19" s="16"/>
      <c r="E19" s="450"/>
      <c r="F19" s="16"/>
      <c r="G19" s="18"/>
      <c r="H19" s="18"/>
      <c r="I19" s="18"/>
      <c r="J19" s="18"/>
      <c r="K19" s="18"/>
      <c r="L19" s="18"/>
      <c r="M19" s="18"/>
      <c r="N19" s="18"/>
      <c r="O19" s="18">
        <f t="shared" si="2"/>
        <v>0</v>
      </c>
      <c r="P19" s="18" t="str">
        <f t="shared" si="0"/>
        <v/>
      </c>
      <c r="Q19" s="16"/>
      <c r="R19" s="19" t="s">
        <v>530</v>
      </c>
    </row>
    <row r="20" spans="1:18">
      <c r="A20" s="15" t="str">
        <f t="shared" si="1"/>
        <v/>
      </c>
      <c r="B20" s="16"/>
      <c r="C20" s="45"/>
      <c r="D20" s="16"/>
      <c r="E20" s="450"/>
      <c r="F20" s="16"/>
      <c r="G20" s="18"/>
      <c r="H20" s="18"/>
      <c r="I20" s="18"/>
      <c r="J20" s="18"/>
      <c r="K20" s="18"/>
      <c r="L20" s="18"/>
      <c r="M20" s="18"/>
      <c r="N20" s="18"/>
      <c r="O20" s="18">
        <f t="shared" si="2"/>
        <v>0</v>
      </c>
      <c r="P20" s="18" t="str">
        <f t="shared" si="0"/>
        <v/>
      </c>
      <c r="Q20" s="16"/>
      <c r="R20" s="19" t="s">
        <v>531</v>
      </c>
    </row>
    <row r="21" spans="1:18">
      <c r="A21" s="15" t="str">
        <f t="shared" si="1"/>
        <v/>
      </c>
      <c r="B21" s="16"/>
      <c r="C21" s="45"/>
      <c r="D21" s="16"/>
      <c r="E21" s="450"/>
      <c r="F21" s="16"/>
      <c r="G21" s="18"/>
      <c r="H21" s="18"/>
      <c r="I21" s="18"/>
      <c r="J21" s="18"/>
      <c r="K21" s="18"/>
      <c r="L21" s="18"/>
      <c r="M21" s="18"/>
      <c r="N21" s="18"/>
      <c r="O21" s="18">
        <f t="shared" si="2"/>
        <v>0</v>
      </c>
      <c r="P21" s="18" t="str">
        <f t="shared" si="0"/>
        <v/>
      </c>
      <c r="Q21" s="16"/>
      <c r="R21" s="19" t="s">
        <v>532</v>
      </c>
    </row>
    <row r="22" spans="1:18">
      <c r="A22" s="15" t="str">
        <f t="shared" si="1"/>
        <v/>
      </c>
      <c r="B22" s="16"/>
      <c r="C22" s="45"/>
      <c r="D22" s="16"/>
      <c r="E22" s="450"/>
      <c r="F22" s="16"/>
      <c r="G22" s="18"/>
      <c r="H22" s="18"/>
      <c r="I22" s="18"/>
      <c r="J22" s="18"/>
      <c r="K22" s="18"/>
      <c r="L22" s="18"/>
      <c r="M22" s="18"/>
      <c r="N22" s="18"/>
      <c r="O22" s="18">
        <f t="shared" si="2"/>
        <v>0</v>
      </c>
      <c r="P22" s="18" t="str">
        <f t="shared" si="0"/>
        <v/>
      </c>
      <c r="Q22" s="16"/>
      <c r="R22" s="19" t="s">
        <v>533</v>
      </c>
    </row>
    <row r="23" spans="1:18">
      <c r="A23" s="15" t="str">
        <f t="shared" si="1"/>
        <v/>
      </c>
      <c r="B23" s="16"/>
      <c r="C23" s="45"/>
      <c r="D23" s="16"/>
      <c r="E23" s="450"/>
      <c r="F23" s="16"/>
      <c r="G23" s="18"/>
      <c r="H23" s="18"/>
      <c r="I23" s="18"/>
      <c r="J23" s="18"/>
      <c r="K23" s="18"/>
      <c r="L23" s="18"/>
      <c r="M23" s="18"/>
      <c r="N23" s="18"/>
      <c r="O23" s="18">
        <f t="shared" si="2"/>
        <v>0</v>
      </c>
      <c r="P23" s="18" t="str">
        <f t="shared" ref="P23:P25" si="3">IF(K23-L23=0,"",(O23-K23+L23)/(K23-L23)*100)</f>
        <v/>
      </c>
      <c r="Q23" s="16"/>
      <c r="R23" s="19" t="s">
        <v>538</v>
      </c>
    </row>
    <row r="24" spans="1:18">
      <c r="A24" s="15" t="str">
        <f t="shared" si="1"/>
        <v/>
      </c>
      <c r="B24" s="16"/>
      <c r="C24" s="45"/>
      <c r="D24" s="16"/>
      <c r="E24" s="450"/>
      <c r="F24" s="16"/>
      <c r="G24" s="18"/>
      <c r="H24" s="18"/>
      <c r="I24" s="18"/>
      <c r="J24" s="18"/>
      <c r="K24" s="18"/>
      <c r="L24" s="18"/>
      <c r="M24" s="18"/>
      <c r="N24" s="18"/>
      <c r="O24" s="18">
        <f t="shared" si="2"/>
        <v>0</v>
      </c>
      <c r="P24" s="18" t="str">
        <f t="shared" si="3"/>
        <v/>
      </c>
      <c r="Q24" s="16"/>
      <c r="R24" s="19" t="s">
        <v>539</v>
      </c>
    </row>
    <row r="25" ht="16.5" customHeight="1" spans="1:18">
      <c r="A25" s="45" t="s">
        <v>795</v>
      </c>
      <c r="B25" s="16"/>
      <c r="C25" s="45"/>
      <c r="D25" s="16"/>
      <c r="E25" s="450"/>
      <c r="F25" s="16"/>
      <c r="G25" s="18"/>
      <c r="H25" s="18">
        <f>SUM(H8:H24)</f>
        <v>0</v>
      </c>
      <c r="I25" s="18"/>
      <c r="J25" s="18"/>
      <c r="K25" s="18">
        <f>SUM(K8:K24)</f>
        <v>0</v>
      </c>
      <c r="L25" s="18">
        <f>SUM(L8:L24)</f>
        <v>0</v>
      </c>
      <c r="M25" s="18"/>
      <c r="N25" s="18"/>
      <c r="O25" s="18">
        <f>SUM(O8:O24)</f>
        <v>0</v>
      </c>
      <c r="P25" s="18" t="str">
        <f t="shared" si="3"/>
        <v/>
      </c>
      <c r="Q25" s="16"/>
      <c r="R25" s="427"/>
    </row>
    <row r="26" spans="1:18">
      <c r="A26" s="45" t="s">
        <v>796</v>
      </c>
      <c r="B26" s="16"/>
      <c r="C26" s="45"/>
      <c r="D26" s="16"/>
      <c r="E26" s="450"/>
      <c r="F26" s="16"/>
      <c r="G26" s="18"/>
      <c r="H26" s="18">
        <f>L25</f>
        <v>0</v>
      </c>
      <c r="I26" s="18"/>
      <c r="J26" s="18"/>
      <c r="K26" s="18">
        <f>L25</f>
        <v>0</v>
      </c>
      <c r="L26" s="18"/>
      <c r="M26" s="18"/>
      <c r="N26" s="18"/>
      <c r="O26" s="18"/>
      <c r="P26" s="18"/>
      <c r="Q26" s="16"/>
      <c r="R26" s="427"/>
    </row>
    <row r="27" ht="15.75" customHeight="1" spans="1:18">
      <c r="A27" s="66" t="s">
        <v>797</v>
      </c>
      <c r="B27" s="21"/>
      <c r="C27" s="451"/>
      <c r="D27" s="452"/>
      <c r="E27" s="453"/>
      <c r="F27" s="452"/>
      <c r="G27" s="18"/>
      <c r="H27" s="18">
        <f>H25-H26</f>
        <v>0</v>
      </c>
      <c r="I27" s="18"/>
      <c r="J27" s="18"/>
      <c r="K27" s="18">
        <f>K25-K26</f>
        <v>0</v>
      </c>
      <c r="L27" s="18"/>
      <c r="M27" s="18"/>
      <c r="N27" s="18"/>
      <c r="O27" s="18">
        <f>O25-O26</f>
        <v>0</v>
      </c>
      <c r="P27" s="18" t="str">
        <f>IF(K27-L27=0,"",(O27-K27+L27)/(K27-L27)*100)</f>
        <v/>
      </c>
      <c r="Q27" s="452"/>
      <c r="R27" s="427"/>
    </row>
    <row r="28" ht="15.75" customHeight="1" spans="1:18">
      <c r="A28" s="428" t="str">
        <f>基本信息输入表!$K$6&amp;"填表人："&amp;基本信息输入表!$M$39</f>
        <v>产权持有人填表人：袁佳</v>
      </c>
      <c r="K28" s="428"/>
      <c r="L28" s="428"/>
      <c r="O28" s="27" t="str">
        <f>"评估人员："&amp;基本信息输入表!$Q$39</f>
        <v>评估人员：韩策</v>
      </c>
      <c r="R28" s="27"/>
    </row>
    <row r="29" ht="15.75" customHeight="1" spans="1:18">
      <c r="A29" s="428" t="str">
        <f>"填表日期："&amp;YEAR(基本信息输入表!$O$39)&amp;"年"&amp;MONTH(基本信息输入表!$O$39)&amp;"月"&amp;DAY(基本信息输入表!$O$39)&amp;"日"</f>
        <v>填表日期：2025年12月15日</v>
      </c>
      <c r="K29" s="428"/>
      <c r="L29" s="428"/>
    </row>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sheetData>
  <mergeCells count="17">
    <mergeCell ref="A2:Q2"/>
    <mergeCell ref="A3:Q3"/>
    <mergeCell ref="G6:H6"/>
    <mergeCell ref="I6:K6"/>
    <mergeCell ref="M6:O6"/>
    <mergeCell ref="A25:B25"/>
    <mergeCell ref="A26:B26"/>
    <mergeCell ref="A27:B27"/>
    <mergeCell ref="A6:A7"/>
    <mergeCell ref="B6:B7"/>
    <mergeCell ref="C6:C7"/>
    <mergeCell ref="D6:D7"/>
    <mergeCell ref="E6:E7"/>
    <mergeCell ref="F6:F7"/>
    <mergeCell ref="L6:L7"/>
    <mergeCell ref="P6:P7"/>
    <mergeCell ref="Q6:Q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scale="69" fitToHeight="0" orientation="landscape"/>
  <headerFooter scaleWithDoc="0">
    <oddFooter>&amp;C&amp;"宋体,常规"&amp;10第&amp;"Arial Narrow,常规"&amp;P&amp;"宋体,常规"页，共&amp;"Arial Narrow,常规"&amp;N&amp;"宋体,常规"页</oddFooter>
  </headerFooter>
  <colBreaks count="2" manualBreakCount="2">
    <brk id="8" max="28" man="1"/>
    <brk id="17" max="1048575" man="1"/>
  </colBreaks>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5">
    <pageSetUpPr fitToPage="1"/>
  </sheetPr>
  <dimension ref="A1:AG30"/>
  <sheetViews>
    <sheetView showGridLines="0" workbookViewId="0">
      <selection activeCell="H6" sqref="H6"/>
    </sheetView>
  </sheetViews>
  <sheetFormatPr defaultColWidth="9" defaultRowHeight="13.2"/>
  <cols>
    <col min="1" max="1" width="4.66666666666667" style="398" customWidth="1"/>
    <col min="2" max="6" width="8" style="398" customWidth="1"/>
    <col min="7" max="7" width="13.1666666666667" style="398" customWidth="1"/>
    <col min="8" max="12" width="6.16666666666667" style="398" hidden="1" customWidth="1" outlineLevel="1"/>
    <col min="13" max="13" width="6.16666666666667" style="398" customWidth="1" collapsed="1"/>
    <col min="14" max="14" width="6.16666666666667" style="398" customWidth="1"/>
    <col min="15" max="15" width="9.66666666666667" style="398" customWidth="1"/>
    <col min="16" max="16" width="8.66666666666667" style="398" customWidth="1"/>
    <col min="17" max="19" width="6.16666666666667" style="398" customWidth="1"/>
    <col min="20" max="20" width="4.66666666666667" style="398" customWidth="1"/>
    <col min="21" max="25" width="8" style="398" customWidth="1"/>
    <col min="26" max="26" width="4.66666666666667" style="398" customWidth="1"/>
    <col min="27" max="28" width="8" style="398" customWidth="1"/>
    <col min="29" max="29" width="9.66666666666667" style="398" customWidth="1"/>
    <col min="30" max="30" width="6.16666666666667" style="398" customWidth="1"/>
    <col min="31" max="31" width="7.66666666666667" style="398" customWidth="1"/>
    <col min="32" max="32" width="16.6666666666667" style="398" customWidth="1"/>
    <col min="33" max="261" width="9" style="398"/>
    <col min="262" max="262" width="5.16666666666667" style="398" customWidth="1"/>
    <col min="263" max="263" width="52.1666666666667" style="398" customWidth="1"/>
    <col min="264" max="264" width="8.5" style="398" customWidth="1"/>
    <col min="265" max="265" width="12.6666666666667" style="398" customWidth="1"/>
    <col min="266" max="266" width="11.1666666666667" style="398" customWidth="1"/>
    <col min="267" max="267" width="13.6666666666667" style="398" customWidth="1"/>
    <col min="268" max="268" width="14.1666666666667" style="398" customWidth="1"/>
    <col min="269" max="269" width="12.6666666666667" style="398" customWidth="1"/>
    <col min="270" max="271" width="10.1666666666667" style="398" customWidth="1"/>
    <col min="272" max="272" width="10.5" style="398" customWidth="1"/>
    <col min="273" max="273" width="11.1666666666667" style="398" customWidth="1"/>
    <col min="274" max="274" width="8.16666666666667" style="398" customWidth="1"/>
    <col min="275" max="275" width="5.66666666666667" style="398" customWidth="1"/>
    <col min="276" max="276" width="10.5" style="398" customWidth="1"/>
    <col min="277" max="279" width="12.6666666666667" style="398" customWidth="1"/>
    <col min="280" max="280" width="11.6666666666667" style="398" customWidth="1"/>
    <col min="281" max="281" width="9.16666666666667" style="398" customWidth="1"/>
    <col min="282" max="282" width="7.66666666666667" style="398" customWidth="1"/>
    <col min="283" max="283" width="19.1666666666667" style="398" customWidth="1"/>
    <col min="284" max="284" width="11.6666666666667" style="398" customWidth="1"/>
    <col min="285" max="285" width="5.66666666666667" style="398" customWidth="1"/>
    <col min="286" max="286" width="6.16666666666667" style="398" customWidth="1"/>
    <col min="287" max="517" width="9" style="398"/>
    <col min="518" max="518" width="5.16666666666667" style="398" customWidth="1"/>
    <col min="519" max="519" width="52.1666666666667" style="398" customWidth="1"/>
    <col min="520" max="520" width="8.5" style="398" customWidth="1"/>
    <col min="521" max="521" width="12.6666666666667" style="398" customWidth="1"/>
    <col min="522" max="522" width="11.1666666666667" style="398" customWidth="1"/>
    <col min="523" max="523" width="13.6666666666667" style="398" customWidth="1"/>
    <col min="524" max="524" width="14.1666666666667" style="398" customWidth="1"/>
    <col min="525" max="525" width="12.6666666666667" style="398" customWidth="1"/>
    <col min="526" max="527" width="10.1666666666667" style="398" customWidth="1"/>
    <col min="528" max="528" width="10.5" style="398" customWidth="1"/>
    <col min="529" max="529" width="11.1666666666667" style="398" customWidth="1"/>
    <col min="530" max="530" width="8.16666666666667" style="398" customWidth="1"/>
    <col min="531" max="531" width="5.66666666666667" style="398" customWidth="1"/>
    <col min="532" max="532" width="10.5" style="398" customWidth="1"/>
    <col min="533" max="535" width="12.6666666666667" style="398" customWidth="1"/>
    <col min="536" max="536" width="11.6666666666667" style="398" customWidth="1"/>
    <col min="537" max="537" width="9.16666666666667" style="398" customWidth="1"/>
    <col min="538" max="538" width="7.66666666666667" style="398" customWidth="1"/>
    <col min="539" max="539" width="19.1666666666667" style="398" customWidth="1"/>
    <col min="540" max="540" width="11.6666666666667" style="398" customWidth="1"/>
    <col min="541" max="541" width="5.66666666666667" style="398" customWidth="1"/>
    <col min="542" max="542" width="6.16666666666667" style="398" customWidth="1"/>
    <col min="543" max="773" width="9" style="398"/>
    <col min="774" max="774" width="5.16666666666667" style="398" customWidth="1"/>
    <col min="775" max="775" width="52.1666666666667" style="398" customWidth="1"/>
    <col min="776" max="776" width="8.5" style="398" customWidth="1"/>
    <col min="777" max="777" width="12.6666666666667" style="398" customWidth="1"/>
    <col min="778" max="778" width="11.1666666666667" style="398" customWidth="1"/>
    <col min="779" max="779" width="13.6666666666667" style="398" customWidth="1"/>
    <col min="780" max="780" width="14.1666666666667" style="398" customWidth="1"/>
    <col min="781" max="781" width="12.6666666666667" style="398" customWidth="1"/>
    <col min="782" max="783" width="10.1666666666667" style="398" customWidth="1"/>
    <col min="784" max="784" width="10.5" style="398" customWidth="1"/>
    <col min="785" max="785" width="11.1666666666667" style="398" customWidth="1"/>
    <col min="786" max="786" width="8.16666666666667" style="398" customWidth="1"/>
    <col min="787" max="787" width="5.66666666666667" style="398" customWidth="1"/>
    <col min="788" max="788" width="10.5" style="398" customWidth="1"/>
    <col min="789" max="791" width="12.6666666666667" style="398" customWidth="1"/>
    <col min="792" max="792" width="11.6666666666667" style="398" customWidth="1"/>
    <col min="793" max="793" width="9.16666666666667" style="398" customWidth="1"/>
    <col min="794" max="794" width="7.66666666666667" style="398" customWidth="1"/>
    <col min="795" max="795" width="19.1666666666667" style="398" customWidth="1"/>
    <col min="796" max="796" width="11.6666666666667" style="398" customWidth="1"/>
    <col min="797" max="797" width="5.66666666666667" style="398" customWidth="1"/>
    <col min="798" max="798" width="6.16666666666667" style="398" customWidth="1"/>
    <col min="799" max="1029" width="9" style="398"/>
    <col min="1030" max="1030" width="5.16666666666667" style="398" customWidth="1"/>
    <col min="1031" max="1031" width="52.1666666666667" style="398" customWidth="1"/>
    <col min="1032" max="1032" width="8.5" style="398" customWidth="1"/>
    <col min="1033" max="1033" width="12.6666666666667" style="398" customWidth="1"/>
    <col min="1034" max="1034" width="11.1666666666667" style="398" customWidth="1"/>
    <col min="1035" max="1035" width="13.6666666666667" style="398" customWidth="1"/>
    <col min="1036" max="1036" width="14.1666666666667" style="398" customWidth="1"/>
    <col min="1037" max="1037" width="12.6666666666667" style="398" customWidth="1"/>
    <col min="1038" max="1039" width="10.1666666666667" style="398" customWidth="1"/>
    <col min="1040" max="1040" width="10.5" style="398" customWidth="1"/>
    <col min="1041" max="1041" width="11.1666666666667" style="398" customWidth="1"/>
    <col min="1042" max="1042" width="8.16666666666667" style="398" customWidth="1"/>
    <col min="1043" max="1043" width="5.66666666666667" style="398" customWidth="1"/>
    <col min="1044" max="1044" width="10.5" style="398" customWidth="1"/>
    <col min="1045" max="1047" width="12.6666666666667" style="398" customWidth="1"/>
    <col min="1048" max="1048" width="11.6666666666667" style="398" customWidth="1"/>
    <col min="1049" max="1049" width="9.16666666666667" style="398" customWidth="1"/>
    <col min="1050" max="1050" width="7.66666666666667" style="398" customWidth="1"/>
    <col min="1051" max="1051" width="19.1666666666667" style="398" customWidth="1"/>
    <col min="1052" max="1052" width="11.6666666666667" style="398" customWidth="1"/>
    <col min="1053" max="1053" width="5.66666666666667" style="398" customWidth="1"/>
    <col min="1054" max="1054" width="6.16666666666667" style="398" customWidth="1"/>
    <col min="1055" max="1285" width="9" style="398"/>
    <col min="1286" max="1286" width="5.16666666666667" style="398" customWidth="1"/>
    <col min="1287" max="1287" width="52.1666666666667" style="398" customWidth="1"/>
    <col min="1288" max="1288" width="8.5" style="398" customWidth="1"/>
    <col min="1289" max="1289" width="12.6666666666667" style="398" customWidth="1"/>
    <col min="1290" max="1290" width="11.1666666666667" style="398" customWidth="1"/>
    <col min="1291" max="1291" width="13.6666666666667" style="398" customWidth="1"/>
    <col min="1292" max="1292" width="14.1666666666667" style="398" customWidth="1"/>
    <col min="1293" max="1293" width="12.6666666666667" style="398" customWidth="1"/>
    <col min="1294" max="1295" width="10.1666666666667" style="398" customWidth="1"/>
    <col min="1296" max="1296" width="10.5" style="398" customWidth="1"/>
    <col min="1297" max="1297" width="11.1666666666667" style="398" customWidth="1"/>
    <col min="1298" max="1298" width="8.16666666666667" style="398" customWidth="1"/>
    <col min="1299" max="1299" width="5.66666666666667" style="398" customWidth="1"/>
    <col min="1300" max="1300" width="10.5" style="398" customWidth="1"/>
    <col min="1301" max="1303" width="12.6666666666667" style="398" customWidth="1"/>
    <col min="1304" max="1304" width="11.6666666666667" style="398" customWidth="1"/>
    <col min="1305" max="1305" width="9.16666666666667" style="398" customWidth="1"/>
    <col min="1306" max="1306" width="7.66666666666667" style="398" customWidth="1"/>
    <col min="1307" max="1307" width="19.1666666666667" style="398" customWidth="1"/>
    <col min="1308" max="1308" width="11.6666666666667" style="398" customWidth="1"/>
    <col min="1309" max="1309" width="5.66666666666667" style="398" customWidth="1"/>
    <col min="1310" max="1310" width="6.16666666666667" style="398" customWidth="1"/>
    <col min="1311" max="1541" width="9" style="398"/>
    <col min="1542" max="1542" width="5.16666666666667" style="398" customWidth="1"/>
    <col min="1543" max="1543" width="52.1666666666667" style="398" customWidth="1"/>
    <col min="1544" max="1544" width="8.5" style="398" customWidth="1"/>
    <col min="1545" max="1545" width="12.6666666666667" style="398" customWidth="1"/>
    <col min="1546" max="1546" width="11.1666666666667" style="398" customWidth="1"/>
    <col min="1547" max="1547" width="13.6666666666667" style="398" customWidth="1"/>
    <col min="1548" max="1548" width="14.1666666666667" style="398" customWidth="1"/>
    <col min="1549" max="1549" width="12.6666666666667" style="398" customWidth="1"/>
    <col min="1550" max="1551" width="10.1666666666667" style="398" customWidth="1"/>
    <col min="1552" max="1552" width="10.5" style="398" customWidth="1"/>
    <col min="1553" max="1553" width="11.1666666666667" style="398" customWidth="1"/>
    <col min="1554" max="1554" width="8.16666666666667" style="398" customWidth="1"/>
    <col min="1555" max="1555" width="5.66666666666667" style="398" customWidth="1"/>
    <col min="1556" max="1556" width="10.5" style="398" customWidth="1"/>
    <col min="1557" max="1559" width="12.6666666666667" style="398" customWidth="1"/>
    <col min="1560" max="1560" width="11.6666666666667" style="398" customWidth="1"/>
    <col min="1561" max="1561" width="9.16666666666667" style="398" customWidth="1"/>
    <col min="1562" max="1562" width="7.66666666666667" style="398" customWidth="1"/>
    <col min="1563" max="1563" width="19.1666666666667" style="398" customWidth="1"/>
    <col min="1564" max="1564" width="11.6666666666667" style="398" customWidth="1"/>
    <col min="1565" max="1565" width="5.66666666666667" style="398" customWidth="1"/>
    <col min="1566" max="1566" width="6.16666666666667" style="398" customWidth="1"/>
    <col min="1567" max="1797" width="9" style="398"/>
    <col min="1798" max="1798" width="5.16666666666667" style="398" customWidth="1"/>
    <col min="1799" max="1799" width="52.1666666666667" style="398" customWidth="1"/>
    <col min="1800" max="1800" width="8.5" style="398" customWidth="1"/>
    <col min="1801" max="1801" width="12.6666666666667" style="398" customWidth="1"/>
    <col min="1802" max="1802" width="11.1666666666667" style="398" customWidth="1"/>
    <col min="1803" max="1803" width="13.6666666666667" style="398" customWidth="1"/>
    <col min="1804" max="1804" width="14.1666666666667" style="398" customWidth="1"/>
    <col min="1805" max="1805" width="12.6666666666667" style="398" customWidth="1"/>
    <col min="1806" max="1807" width="10.1666666666667" style="398" customWidth="1"/>
    <col min="1808" max="1808" width="10.5" style="398" customWidth="1"/>
    <col min="1809" max="1809" width="11.1666666666667" style="398" customWidth="1"/>
    <col min="1810" max="1810" width="8.16666666666667" style="398" customWidth="1"/>
    <col min="1811" max="1811" width="5.66666666666667" style="398" customWidth="1"/>
    <col min="1812" max="1812" width="10.5" style="398" customWidth="1"/>
    <col min="1813" max="1815" width="12.6666666666667" style="398" customWidth="1"/>
    <col min="1816" max="1816" width="11.6666666666667" style="398" customWidth="1"/>
    <col min="1817" max="1817" width="9.16666666666667" style="398" customWidth="1"/>
    <col min="1818" max="1818" width="7.66666666666667" style="398" customWidth="1"/>
    <col min="1819" max="1819" width="19.1666666666667" style="398" customWidth="1"/>
    <col min="1820" max="1820" width="11.6666666666667" style="398" customWidth="1"/>
    <col min="1821" max="1821" width="5.66666666666667" style="398" customWidth="1"/>
    <col min="1822" max="1822" width="6.16666666666667" style="398" customWidth="1"/>
    <col min="1823" max="2053" width="9" style="398"/>
    <col min="2054" max="2054" width="5.16666666666667" style="398" customWidth="1"/>
    <col min="2055" max="2055" width="52.1666666666667" style="398" customWidth="1"/>
    <col min="2056" max="2056" width="8.5" style="398" customWidth="1"/>
    <col min="2057" max="2057" width="12.6666666666667" style="398" customWidth="1"/>
    <col min="2058" max="2058" width="11.1666666666667" style="398" customWidth="1"/>
    <col min="2059" max="2059" width="13.6666666666667" style="398" customWidth="1"/>
    <col min="2060" max="2060" width="14.1666666666667" style="398" customWidth="1"/>
    <col min="2061" max="2061" width="12.6666666666667" style="398" customWidth="1"/>
    <col min="2062" max="2063" width="10.1666666666667" style="398" customWidth="1"/>
    <col min="2064" max="2064" width="10.5" style="398" customWidth="1"/>
    <col min="2065" max="2065" width="11.1666666666667" style="398" customWidth="1"/>
    <col min="2066" max="2066" width="8.16666666666667" style="398" customWidth="1"/>
    <col min="2067" max="2067" width="5.66666666666667" style="398" customWidth="1"/>
    <col min="2068" max="2068" width="10.5" style="398" customWidth="1"/>
    <col min="2069" max="2071" width="12.6666666666667" style="398" customWidth="1"/>
    <col min="2072" max="2072" width="11.6666666666667" style="398" customWidth="1"/>
    <col min="2073" max="2073" width="9.16666666666667" style="398" customWidth="1"/>
    <col min="2074" max="2074" width="7.66666666666667" style="398" customWidth="1"/>
    <col min="2075" max="2075" width="19.1666666666667" style="398" customWidth="1"/>
    <col min="2076" max="2076" width="11.6666666666667" style="398" customWidth="1"/>
    <col min="2077" max="2077" width="5.66666666666667" style="398" customWidth="1"/>
    <col min="2078" max="2078" width="6.16666666666667" style="398" customWidth="1"/>
    <col min="2079" max="2309" width="9" style="398"/>
    <col min="2310" max="2310" width="5.16666666666667" style="398" customWidth="1"/>
    <col min="2311" max="2311" width="52.1666666666667" style="398" customWidth="1"/>
    <col min="2312" max="2312" width="8.5" style="398" customWidth="1"/>
    <col min="2313" max="2313" width="12.6666666666667" style="398" customWidth="1"/>
    <col min="2314" max="2314" width="11.1666666666667" style="398" customWidth="1"/>
    <col min="2315" max="2315" width="13.6666666666667" style="398" customWidth="1"/>
    <col min="2316" max="2316" width="14.1666666666667" style="398" customWidth="1"/>
    <col min="2317" max="2317" width="12.6666666666667" style="398" customWidth="1"/>
    <col min="2318" max="2319" width="10.1666666666667" style="398" customWidth="1"/>
    <col min="2320" max="2320" width="10.5" style="398" customWidth="1"/>
    <col min="2321" max="2321" width="11.1666666666667" style="398" customWidth="1"/>
    <col min="2322" max="2322" width="8.16666666666667" style="398" customWidth="1"/>
    <col min="2323" max="2323" width="5.66666666666667" style="398" customWidth="1"/>
    <col min="2324" max="2324" width="10.5" style="398" customWidth="1"/>
    <col min="2325" max="2327" width="12.6666666666667" style="398" customWidth="1"/>
    <col min="2328" max="2328" width="11.6666666666667" style="398" customWidth="1"/>
    <col min="2329" max="2329" width="9.16666666666667" style="398" customWidth="1"/>
    <col min="2330" max="2330" width="7.66666666666667" style="398" customWidth="1"/>
    <col min="2331" max="2331" width="19.1666666666667" style="398" customWidth="1"/>
    <col min="2332" max="2332" width="11.6666666666667" style="398" customWidth="1"/>
    <col min="2333" max="2333" width="5.66666666666667" style="398" customWidth="1"/>
    <col min="2334" max="2334" width="6.16666666666667" style="398" customWidth="1"/>
    <col min="2335" max="2565" width="9" style="398"/>
    <col min="2566" max="2566" width="5.16666666666667" style="398" customWidth="1"/>
    <col min="2567" max="2567" width="52.1666666666667" style="398" customWidth="1"/>
    <col min="2568" max="2568" width="8.5" style="398" customWidth="1"/>
    <col min="2569" max="2569" width="12.6666666666667" style="398" customWidth="1"/>
    <col min="2570" max="2570" width="11.1666666666667" style="398" customWidth="1"/>
    <col min="2571" max="2571" width="13.6666666666667" style="398" customWidth="1"/>
    <col min="2572" max="2572" width="14.1666666666667" style="398" customWidth="1"/>
    <col min="2573" max="2573" width="12.6666666666667" style="398" customWidth="1"/>
    <col min="2574" max="2575" width="10.1666666666667" style="398" customWidth="1"/>
    <col min="2576" max="2576" width="10.5" style="398" customWidth="1"/>
    <col min="2577" max="2577" width="11.1666666666667" style="398" customWidth="1"/>
    <col min="2578" max="2578" width="8.16666666666667" style="398" customWidth="1"/>
    <col min="2579" max="2579" width="5.66666666666667" style="398" customWidth="1"/>
    <col min="2580" max="2580" width="10.5" style="398" customWidth="1"/>
    <col min="2581" max="2583" width="12.6666666666667" style="398" customWidth="1"/>
    <col min="2584" max="2584" width="11.6666666666667" style="398" customWidth="1"/>
    <col min="2585" max="2585" width="9.16666666666667" style="398" customWidth="1"/>
    <col min="2586" max="2586" width="7.66666666666667" style="398" customWidth="1"/>
    <col min="2587" max="2587" width="19.1666666666667" style="398" customWidth="1"/>
    <col min="2588" max="2588" width="11.6666666666667" style="398" customWidth="1"/>
    <col min="2589" max="2589" width="5.66666666666667" style="398" customWidth="1"/>
    <col min="2590" max="2590" width="6.16666666666667" style="398" customWidth="1"/>
    <col min="2591" max="2821" width="9" style="398"/>
    <col min="2822" max="2822" width="5.16666666666667" style="398" customWidth="1"/>
    <col min="2823" max="2823" width="52.1666666666667" style="398" customWidth="1"/>
    <col min="2824" max="2824" width="8.5" style="398" customWidth="1"/>
    <col min="2825" max="2825" width="12.6666666666667" style="398" customWidth="1"/>
    <col min="2826" max="2826" width="11.1666666666667" style="398" customWidth="1"/>
    <col min="2827" max="2827" width="13.6666666666667" style="398" customWidth="1"/>
    <col min="2828" max="2828" width="14.1666666666667" style="398" customWidth="1"/>
    <col min="2829" max="2829" width="12.6666666666667" style="398" customWidth="1"/>
    <col min="2830" max="2831" width="10.1666666666667" style="398" customWidth="1"/>
    <col min="2832" max="2832" width="10.5" style="398" customWidth="1"/>
    <col min="2833" max="2833" width="11.1666666666667" style="398" customWidth="1"/>
    <col min="2834" max="2834" width="8.16666666666667" style="398" customWidth="1"/>
    <col min="2835" max="2835" width="5.66666666666667" style="398" customWidth="1"/>
    <col min="2836" max="2836" width="10.5" style="398" customWidth="1"/>
    <col min="2837" max="2839" width="12.6666666666667" style="398" customWidth="1"/>
    <col min="2840" max="2840" width="11.6666666666667" style="398" customWidth="1"/>
    <col min="2841" max="2841" width="9.16666666666667" style="398" customWidth="1"/>
    <col min="2842" max="2842" width="7.66666666666667" style="398" customWidth="1"/>
    <col min="2843" max="2843" width="19.1666666666667" style="398" customWidth="1"/>
    <col min="2844" max="2844" width="11.6666666666667" style="398" customWidth="1"/>
    <col min="2845" max="2845" width="5.66666666666667" style="398" customWidth="1"/>
    <col min="2846" max="2846" width="6.16666666666667" style="398" customWidth="1"/>
    <col min="2847" max="3077" width="9" style="398"/>
    <col min="3078" max="3078" width="5.16666666666667" style="398" customWidth="1"/>
    <col min="3079" max="3079" width="52.1666666666667" style="398" customWidth="1"/>
    <col min="3080" max="3080" width="8.5" style="398" customWidth="1"/>
    <col min="3081" max="3081" width="12.6666666666667" style="398" customWidth="1"/>
    <col min="3082" max="3082" width="11.1666666666667" style="398" customWidth="1"/>
    <col min="3083" max="3083" width="13.6666666666667" style="398" customWidth="1"/>
    <col min="3084" max="3084" width="14.1666666666667" style="398" customWidth="1"/>
    <col min="3085" max="3085" width="12.6666666666667" style="398" customWidth="1"/>
    <col min="3086" max="3087" width="10.1666666666667" style="398" customWidth="1"/>
    <col min="3088" max="3088" width="10.5" style="398" customWidth="1"/>
    <col min="3089" max="3089" width="11.1666666666667" style="398" customWidth="1"/>
    <col min="3090" max="3090" width="8.16666666666667" style="398" customWidth="1"/>
    <col min="3091" max="3091" width="5.66666666666667" style="398" customWidth="1"/>
    <col min="3092" max="3092" width="10.5" style="398" customWidth="1"/>
    <col min="3093" max="3095" width="12.6666666666667" style="398" customWidth="1"/>
    <col min="3096" max="3096" width="11.6666666666667" style="398" customWidth="1"/>
    <col min="3097" max="3097" width="9.16666666666667" style="398" customWidth="1"/>
    <col min="3098" max="3098" width="7.66666666666667" style="398" customWidth="1"/>
    <col min="3099" max="3099" width="19.1666666666667" style="398" customWidth="1"/>
    <col min="3100" max="3100" width="11.6666666666667" style="398" customWidth="1"/>
    <col min="3101" max="3101" width="5.66666666666667" style="398" customWidth="1"/>
    <col min="3102" max="3102" width="6.16666666666667" style="398" customWidth="1"/>
    <col min="3103" max="3333" width="9" style="398"/>
    <col min="3334" max="3334" width="5.16666666666667" style="398" customWidth="1"/>
    <col min="3335" max="3335" width="52.1666666666667" style="398" customWidth="1"/>
    <col min="3336" max="3336" width="8.5" style="398" customWidth="1"/>
    <col min="3337" max="3337" width="12.6666666666667" style="398" customWidth="1"/>
    <col min="3338" max="3338" width="11.1666666666667" style="398" customWidth="1"/>
    <col min="3339" max="3339" width="13.6666666666667" style="398" customWidth="1"/>
    <col min="3340" max="3340" width="14.1666666666667" style="398" customWidth="1"/>
    <col min="3341" max="3341" width="12.6666666666667" style="398" customWidth="1"/>
    <col min="3342" max="3343" width="10.1666666666667" style="398" customWidth="1"/>
    <col min="3344" max="3344" width="10.5" style="398" customWidth="1"/>
    <col min="3345" max="3345" width="11.1666666666667" style="398" customWidth="1"/>
    <col min="3346" max="3346" width="8.16666666666667" style="398" customWidth="1"/>
    <col min="3347" max="3347" width="5.66666666666667" style="398" customWidth="1"/>
    <col min="3348" max="3348" width="10.5" style="398" customWidth="1"/>
    <col min="3349" max="3351" width="12.6666666666667" style="398" customWidth="1"/>
    <col min="3352" max="3352" width="11.6666666666667" style="398" customWidth="1"/>
    <col min="3353" max="3353" width="9.16666666666667" style="398" customWidth="1"/>
    <col min="3354" max="3354" width="7.66666666666667" style="398" customWidth="1"/>
    <col min="3355" max="3355" width="19.1666666666667" style="398" customWidth="1"/>
    <col min="3356" max="3356" width="11.6666666666667" style="398" customWidth="1"/>
    <col min="3357" max="3357" width="5.66666666666667" style="398" customWidth="1"/>
    <col min="3358" max="3358" width="6.16666666666667" style="398" customWidth="1"/>
    <col min="3359" max="3589" width="9" style="398"/>
    <col min="3590" max="3590" width="5.16666666666667" style="398" customWidth="1"/>
    <col min="3591" max="3591" width="52.1666666666667" style="398" customWidth="1"/>
    <col min="3592" max="3592" width="8.5" style="398" customWidth="1"/>
    <col min="3593" max="3593" width="12.6666666666667" style="398" customWidth="1"/>
    <col min="3594" max="3594" width="11.1666666666667" style="398" customWidth="1"/>
    <col min="3595" max="3595" width="13.6666666666667" style="398" customWidth="1"/>
    <col min="3596" max="3596" width="14.1666666666667" style="398" customWidth="1"/>
    <col min="3597" max="3597" width="12.6666666666667" style="398" customWidth="1"/>
    <col min="3598" max="3599" width="10.1666666666667" style="398" customWidth="1"/>
    <col min="3600" max="3600" width="10.5" style="398" customWidth="1"/>
    <col min="3601" max="3601" width="11.1666666666667" style="398" customWidth="1"/>
    <col min="3602" max="3602" width="8.16666666666667" style="398" customWidth="1"/>
    <col min="3603" max="3603" width="5.66666666666667" style="398" customWidth="1"/>
    <col min="3604" max="3604" width="10.5" style="398" customWidth="1"/>
    <col min="3605" max="3607" width="12.6666666666667" style="398" customWidth="1"/>
    <col min="3608" max="3608" width="11.6666666666667" style="398" customWidth="1"/>
    <col min="3609" max="3609" width="9.16666666666667" style="398" customWidth="1"/>
    <col min="3610" max="3610" width="7.66666666666667" style="398" customWidth="1"/>
    <col min="3611" max="3611" width="19.1666666666667" style="398" customWidth="1"/>
    <col min="3612" max="3612" width="11.6666666666667" style="398" customWidth="1"/>
    <col min="3613" max="3613" width="5.66666666666667" style="398" customWidth="1"/>
    <col min="3614" max="3614" width="6.16666666666667" style="398" customWidth="1"/>
    <col min="3615" max="3845" width="9" style="398"/>
    <col min="3846" max="3846" width="5.16666666666667" style="398" customWidth="1"/>
    <col min="3847" max="3847" width="52.1666666666667" style="398" customWidth="1"/>
    <col min="3848" max="3848" width="8.5" style="398" customWidth="1"/>
    <col min="3849" max="3849" width="12.6666666666667" style="398" customWidth="1"/>
    <col min="3850" max="3850" width="11.1666666666667" style="398" customWidth="1"/>
    <col min="3851" max="3851" width="13.6666666666667" style="398" customWidth="1"/>
    <col min="3852" max="3852" width="14.1666666666667" style="398" customWidth="1"/>
    <col min="3853" max="3853" width="12.6666666666667" style="398" customWidth="1"/>
    <col min="3854" max="3855" width="10.1666666666667" style="398" customWidth="1"/>
    <col min="3856" max="3856" width="10.5" style="398" customWidth="1"/>
    <col min="3857" max="3857" width="11.1666666666667" style="398" customWidth="1"/>
    <col min="3858" max="3858" width="8.16666666666667" style="398" customWidth="1"/>
    <col min="3859" max="3859" width="5.66666666666667" style="398" customWidth="1"/>
    <col min="3860" max="3860" width="10.5" style="398" customWidth="1"/>
    <col min="3861" max="3863" width="12.6666666666667" style="398" customWidth="1"/>
    <col min="3864" max="3864" width="11.6666666666667" style="398" customWidth="1"/>
    <col min="3865" max="3865" width="9.16666666666667" style="398" customWidth="1"/>
    <col min="3866" max="3866" width="7.66666666666667" style="398" customWidth="1"/>
    <col min="3867" max="3867" width="19.1666666666667" style="398" customWidth="1"/>
    <col min="3868" max="3868" width="11.6666666666667" style="398" customWidth="1"/>
    <col min="3869" max="3869" width="5.66666666666667" style="398" customWidth="1"/>
    <col min="3870" max="3870" width="6.16666666666667" style="398" customWidth="1"/>
    <col min="3871" max="4101" width="9" style="398"/>
    <col min="4102" max="4102" width="5.16666666666667" style="398" customWidth="1"/>
    <col min="4103" max="4103" width="52.1666666666667" style="398" customWidth="1"/>
    <col min="4104" max="4104" width="8.5" style="398" customWidth="1"/>
    <col min="4105" max="4105" width="12.6666666666667" style="398" customWidth="1"/>
    <col min="4106" max="4106" width="11.1666666666667" style="398" customWidth="1"/>
    <col min="4107" max="4107" width="13.6666666666667" style="398" customWidth="1"/>
    <col min="4108" max="4108" width="14.1666666666667" style="398" customWidth="1"/>
    <col min="4109" max="4109" width="12.6666666666667" style="398" customWidth="1"/>
    <col min="4110" max="4111" width="10.1666666666667" style="398" customWidth="1"/>
    <col min="4112" max="4112" width="10.5" style="398" customWidth="1"/>
    <col min="4113" max="4113" width="11.1666666666667" style="398" customWidth="1"/>
    <col min="4114" max="4114" width="8.16666666666667" style="398" customWidth="1"/>
    <col min="4115" max="4115" width="5.66666666666667" style="398" customWidth="1"/>
    <col min="4116" max="4116" width="10.5" style="398" customWidth="1"/>
    <col min="4117" max="4119" width="12.6666666666667" style="398" customWidth="1"/>
    <col min="4120" max="4120" width="11.6666666666667" style="398" customWidth="1"/>
    <col min="4121" max="4121" width="9.16666666666667" style="398" customWidth="1"/>
    <col min="4122" max="4122" width="7.66666666666667" style="398" customWidth="1"/>
    <col min="4123" max="4123" width="19.1666666666667" style="398" customWidth="1"/>
    <col min="4124" max="4124" width="11.6666666666667" style="398" customWidth="1"/>
    <col min="4125" max="4125" width="5.66666666666667" style="398" customWidth="1"/>
    <col min="4126" max="4126" width="6.16666666666667" style="398" customWidth="1"/>
    <col min="4127" max="4357" width="9" style="398"/>
    <col min="4358" max="4358" width="5.16666666666667" style="398" customWidth="1"/>
    <col min="4359" max="4359" width="52.1666666666667" style="398" customWidth="1"/>
    <col min="4360" max="4360" width="8.5" style="398" customWidth="1"/>
    <col min="4361" max="4361" width="12.6666666666667" style="398" customWidth="1"/>
    <col min="4362" max="4362" width="11.1666666666667" style="398" customWidth="1"/>
    <col min="4363" max="4363" width="13.6666666666667" style="398" customWidth="1"/>
    <col min="4364" max="4364" width="14.1666666666667" style="398" customWidth="1"/>
    <col min="4365" max="4365" width="12.6666666666667" style="398" customWidth="1"/>
    <col min="4366" max="4367" width="10.1666666666667" style="398" customWidth="1"/>
    <col min="4368" max="4368" width="10.5" style="398" customWidth="1"/>
    <col min="4369" max="4369" width="11.1666666666667" style="398" customWidth="1"/>
    <col min="4370" max="4370" width="8.16666666666667" style="398" customWidth="1"/>
    <col min="4371" max="4371" width="5.66666666666667" style="398" customWidth="1"/>
    <col min="4372" max="4372" width="10.5" style="398" customWidth="1"/>
    <col min="4373" max="4375" width="12.6666666666667" style="398" customWidth="1"/>
    <col min="4376" max="4376" width="11.6666666666667" style="398" customWidth="1"/>
    <col min="4377" max="4377" width="9.16666666666667" style="398" customWidth="1"/>
    <col min="4378" max="4378" width="7.66666666666667" style="398" customWidth="1"/>
    <col min="4379" max="4379" width="19.1666666666667" style="398" customWidth="1"/>
    <col min="4380" max="4380" width="11.6666666666667" style="398" customWidth="1"/>
    <col min="4381" max="4381" width="5.66666666666667" style="398" customWidth="1"/>
    <col min="4382" max="4382" width="6.16666666666667" style="398" customWidth="1"/>
    <col min="4383" max="4613" width="9" style="398"/>
    <col min="4614" max="4614" width="5.16666666666667" style="398" customWidth="1"/>
    <col min="4615" max="4615" width="52.1666666666667" style="398" customWidth="1"/>
    <col min="4616" max="4616" width="8.5" style="398" customWidth="1"/>
    <col min="4617" max="4617" width="12.6666666666667" style="398" customWidth="1"/>
    <col min="4618" max="4618" width="11.1666666666667" style="398" customWidth="1"/>
    <col min="4619" max="4619" width="13.6666666666667" style="398" customWidth="1"/>
    <col min="4620" max="4620" width="14.1666666666667" style="398" customWidth="1"/>
    <col min="4621" max="4621" width="12.6666666666667" style="398" customWidth="1"/>
    <col min="4622" max="4623" width="10.1666666666667" style="398" customWidth="1"/>
    <col min="4624" max="4624" width="10.5" style="398" customWidth="1"/>
    <col min="4625" max="4625" width="11.1666666666667" style="398" customWidth="1"/>
    <col min="4626" max="4626" width="8.16666666666667" style="398" customWidth="1"/>
    <col min="4627" max="4627" width="5.66666666666667" style="398" customWidth="1"/>
    <col min="4628" max="4628" width="10.5" style="398" customWidth="1"/>
    <col min="4629" max="4631" width="12.6666666666667" style="398" customWidth="1"/>
    <col min="4632" max="4632" width="11.6666666666667" style="398" customWidth="1"/>
    <col min="4633" max="4633" width="9.16666666666667" style="398" customWidth="1"/>
    <col min="4634" max="4634" width="7.66666666666667" style="398" customWidth="1"/>
    <col min="4635" max="4635" width="19.1666666666667" style="398" customWidth="1"/>
    <col min="4636" max="4636" width="11.6666666666667" style="398" customWidth="1"/>
    <col min="4637" max="4637" width="5.66666666666667" style="398" customWidth="1"/>
    <col min="4638" max="4638" width="6.16666666666667" style="398" customWidth="1"/>
    <col min="4639" max="4869" width="9" style="398"/>
    <col min="4870" max="4870" width="5.16666666666667" style="398" customWidth="1"/>
    <col min="4871" max="4871" width="52.1666666666667" style="398" customWidth="1"/>
    <col min="4872" max="4872" width="8.5" style="398" customWidth="1"/>
    <col min="4873" max="4873" width="12.6666666666667" style="398" customWidth="1"/>
    <col min="4874" max="4874" width="11.1666666666667" style="398" customWidth="1"/>
    <col min="4875" max="4875" width="13.6666666666667" style="398" customWidth="1"/>
    <col min="4876" max="4876" width="14.1666666666667" style="398" customWidth="1"/>
    <col min="4877" max="4877" width="12.6666666666667" style="398" customWidth="1"/>
    <col min="4878" max="4879" width="10.1666666666667" style="398" customWidth="1"/>
    <col min="4880" max="4880" width="10.5" style="398" customWidth="1"/>
    <col min="4881" max="4881" width="11.1666666666667" style="398" customWidth="1"/>
    <col min="4882" max="4882" width="8.16666666666667" style="398" customWidth="1"/>
    <col min="4883" max="4883" width="5.66666666666667" style="398" customWidth="1"/>
    <col min="4884" max="4884" width="10.5" style="398" customWidth="1"/>
    <col min="4885" max="4887" width="12.6666666666667" style="398" customWidth="1"/>
    <col min="4888" max="4888" width="11.6666666666667" style="398" customWidth="1"/>
    <col min="4889" max="4889" width="9.16666666666667" style="398" customWidth="1"/>
    <col min="4890" max="4890" width="7.66666666666667" style="398" customWidth="1"/>
    <col min="4891" max="4891" width="19.1666666666667" style="398" customWidth="1"/>
    <col min="4892" max="4892" width="11.6666666666667" style="398" customWidth="1"/>
    <col min="4893" max="4893" width="5.66666666666667" style="398" customWidth="1"/>
    <col min="4894" max="4894" width="6.16666666666667" style="398" customWidth="1"/>
    <col min="4895" max="5125" width="9" style="398"/>
    <col min="5126" max="5126" width="5.16666666666667" style="398" customWidth="1"/>
    <col min="5127" max="5127" width="52.1666666666667" style="398" customWidth="1"/>
    <col min="5128" max="5128" width="8.5" style="398" customWidth="1"/>
    <col min="5129" max="5129" width="12.6666666666667" style="398" customWidth="1"/>
    <col min="5130" max="5130" width="11.1666666666667" style="398" customWidth="1"/>
    <col min="5131" max="5131" width="13.6666666666667" style="398" customWidth="1"/>
    <col min="5132" max="5132" width="14.1666666666667" style="398" customWidth="1"/>
    <col min="5133" max="5133" width="12.6666666666667" style="398" customWidth="1"/>
    <col min="5134" max="5135" width="10.1666666666667" style="398" customWidth="1"/>
    <col min="5136" max="5136" width="10.5" style="398" customWidth="1"/>
    <col min="5137" max="5137" width="11.1666666666667" style="398" customWidth="1"/>
    <col min="5138" max="5138" width="8.16666666666667" style="398" customWidth="1"/>
    <col min="5139" max="5139" width="5.66666666666667" style="398" customWidth="1"/>
    <col min="5140" max="5140" width="10.5" style="398" customWidth="1"/>
    <col min="5141" max="5143" width="12.6666666666667" style="398" customWidth="1"/>
    <col min="5144" max="5144" width="11.6666666666667" style="398" customWidth="1"/>
    <col min="5145" max="5145" width="9.16666666666667" style="398" customWidth="1"/>
    <col min="5146" max="5146" width="7.66666666666667" style="398" customWidth="1"/>
    <col min="5147" max="5147" width="19.1666666666667" style="398" customWidth="1"/>
    <col min="5148" max="5148" width="11.6666666666667" style="398" customWidth="1"/>
    <col min="5149" max="5149" width="5.66666666666667" style="398" customWidth="1"/>
    <col min="5150" max="5150" width="6.16666666666667" style="398" customWidth="1"/>
    <col min="5151" max="5381" width="9" style="398"/>
    <col min="5382" max="5382" width="5.16666666666667" style="398" customWidth="1"/>
    <col min="5383" max="5383" width="52.1666666666667" style="398" customWidth="1"/>
    <col min="5384" max="5384" width="8.5" style="398" customWidth="1"/>
    <col min="5385" max="5385" width="12.6666666666667" style="398" customWidth="1"/>
    <col min="5386" max="5386" width="11.1666666666667" style="398" customWidth="1"/>
    <col min="5387" max="5387" width="13.6666666666667" style="398" customWidth="1"/>
    <col min="5388" max="5388" width="14.1666666666667" style="398" customWidth="1"/>
    <col min="5389" max="5389" width="12.6666666666667" style="398" customWidth="1"/>
    <col min="5390" max="5391" width="10.1666666666667" style="398" customWidth="1"/>
    <col min="5392" max="5392" width="10.5" style="398" customWidth="1"/>
    <col min="5393" max="5393" width="11.1666666666667" style="398" customWidth="1"/>
    <col min="5394" max="5394" width="8.16666666666667" style="398" customWidth="1"/>
    <col min="5395" max="5395" width="5.66666666666667" style="398" customWidth="1"/>
    <col min="5396" max="5396" width="10.5" style="398" customWidth="1"/>
    <col min="5397" max="5399" width="12.6666666666667" style="398" customWidth="1"/>
    <col min="5400" max="5400" width="11.6666666666667" style="398" customWidth="1"/>
    <col min="5401" max="5401" width="9.16666666666667" style="398" customWidth="1"/>
    <col min="5402" max="5402" width="7.66666666666667" style="398" customWidth="1"/>
    <col min="5403" max="5403" width="19.1666666666667" style="398" customWidth="1"/>
    <col min="5404" max="5404" width="11.6666666666667" style="398" customWidth="1"/>
    <col min="5405" max="5405" width="5.66666666666667" style="398" customWidth="1"/>
    <col min="5406" max="5406" width="6.16666666666667" style="398" customWidth="1"/>
    <col min="5407" max="5637" width="9" style="398"/>
    <col min="5638" max="5638" width="5.16666666666667" style="398" customWidth="1"/>
    <col min="5639" max="5639" width="52.1666666666667" style="398" customWidth="1"/>
    <col min="5640" max="5640" width="8.5" style="398" customWidth="1"/>
    <col min="5641" max="5641" width="12.6666666666667" style="398" customWidth="1"/>
    <col min="5642" max="5642" width="11.1666666666667" style="398" customWidth="1"/>
    <col min="5643" max="5643" width="13.6666666666667" style="398" customWidth="1"/>
    <col min="5644" max="5644" width="14.1666666666667" style="398" customWidth="1"/>
    <col min="5645" max="5645" width="12.6666666666667" style="398" customWidth="1"/>
    <col min="5646" max="5647" width="10.1666666666667" style="398" customWidth="1"/>
    <col min="5648" max="5648" width="10.5" style="398" customWidth="1"/>
    <col min="5649" max="5649" width="11.1666666666667" style="398" customWidth="1"/>
    <col min="5650" max="5650" width="8.16666666666667" style="398" customWidth="1"/>
    <col min="5651" max="5651" width="5.66666666666667" style="398" customWidth="1"/>
    <col min="5652" max="5652" width="10.5" style="398" customWidth="1"/>
    <col min="5653" max="5655" width="12.6666666666667" style="398" customWidth="1"/>
    <col min="5656" max="5656" width="11.6666666666667" style="398" customWidth="1"/>
    <col min="5657" max="5657" width="9.16666666666667" style="398" customWidth="1"/>
    <col min="5658" max="5658" width="7.66666666666667" style="398" customWidth="1"/>
    <col min="5659" max="5659" width="19.1666666666667" style="398" customWidth="1"/>
    <col min="5660" max="5660" width="11.6666666666667" style="398" customWidth="1"/>
    <col min="5661" max="5661" width="5.66666666666667" style="398" customWidth="1"/>
    <col min="5662" max="5662" width="6.16666666666667" style="398" customWidth="1"/>
    <col min="5663" max="5893" width="9" style="398"/>
    <col min="5894" max="5894" width="5.16666666666667" style="398" customWidth="1"/>
    <col min="5895" max="5895" width="52.1666666666667" style="398" customWidth="1"/>
    <col min="5896" max="5896" width="8.5" style="398" customWidth="1"/>
    <col min="5897" max="5897" width="12.6666666666667" style="398" customWidth="1"/>
    <col min="5898" max="5898" width="11.1666666666667" style="398" customWidth="1"/>
    <col min="5899" max="5899" width="13.6666666666667" style="398" customWidth="1"/>
    <col min="5900" max="5900" width="14.1666666666667" style="398" customWidth="1"/>
    <col min="5901" max="5901" width="12.6666666666667" style="398" customWidth="1"/>
    <col min="5902" max="5903" width="10.1666666666667" style="398" customWidth="1"/>
    <col min="5904" max="5904" width="10.5" style="398" customWidth="1"/>
    <col min="5905" max="5905" width="11.1666666666667" style="398" customWidth="1"/>
    <col min="5906" max="5906" width="8.16666666666667" style="398" customWidth="1"/>
    <col min="5907" max="5907" width="5.66666666666667" style="398" customWidth="1"/>
    <col min="5908" max="5908" width="10.5" style="398" customWidth="1"/>
    <col min="5909" max="5911" width="12.6666666666667" style="398" customWidth="1"/>
    <col min="5912" max="5912" width="11.6666666666667" style="398" customWidth="1"/>
    <col min="5913" max="5913" width="9.16666666666667" style="398" customWidth="1"/>
    <col min="5914" max="5914" width="7.66666666666667" style="398" customWidth="1"/>
    <col min="5915" max="5915" width="19.1666666666667" style="398" customWidth="1"/>
    <col min="5916" max="5916" width="11.6666666666667" style="398" customWidth="1"/>
    <col min="5917" max="5917" width="5.66666666666667" style="398" customWidth="1"/>
    <col min="5918" max="5918" width="6.16666666666667" style="398" customWidth="1"/>
    <col min="5919" max="6149" width="9" style="398"/>
    <col min="6150" max="6150" width="5.16666666666667" style="398" customWidth="1"/>
    <col min="6151" max="6151" width="52.1666666666667" style="398" customWidth="1"/>
    <col min="6152" max="6152" width="8.5" style="398" customWidth="1"/>
    <col min="6153" max="6153" width="12.6666666666667" style="398" customWidth="1"/>
    <col min="6154" max="6154" width="11.1666666666667" style="398" customWidth="1"/>
    <col min="6155" max="6155" width="13.6666666666667" style="398" customWidth="1"/>
    <col min="6156" max="6156" width="14.1666666666667" style="398" customWidth="1"/>
    <col min="6157" max="6157" width="12.6666666666667" style="398" customWidth="1"/>
    <col min="6158" max="6159" width="10.1666666666667" style="398" customWidth="1"/>
    <col min="6160" max="6160" width="10.5" style="398" customWidth="1"/>
    <col min="6161" max="6161" width="11.1666666666667" style="398" customWidth="1"/>
    <col min="6162" max="6162" width="8.16666666666667" style="398" customWidth="1"/>
    <col min="6163" max="6163" width="5.66666666666667" style="398" customWidth="1"/>
    <col min="6164" max="6164" width="10.5" style="398" customWidth="1"/>
    <col min="6165" max="6167" width="12.6666666666667" style="398" customWidth="1"/>
    <col min="6168" max="6168" width="11.6666666666667" style="398" customWidth="1"/>
    <col min="6169" max="6169" width="9.16666666666667" style="398" customWidth="1"/>
    <col min="6170" max="6170" width="7.66666666666667" style="398" customWidth="1"/>
    <col min="6171" max="6171" width="19.1666666666667" style="398" customWidth="1"/>
    <col min="6172" max="6172" width="11.6666666666667" style="398" customWidth="1"/>
    <col min="6173" max="6173" width="5.66666666666667" style="398" customWidth="1"/>
    <col min="6174" max="6174" width="6.16666666666667" style="398" customWidth="1"/>
    <col min="6175" max="6405" width="9" style="398"/>
    <col min="6406" max="6406" width="5.16666666666667" style="398" customWidth="1"/>
    <col min="6407" max="6407" width="52.1666666666667" style="398" customWidth="1"/>
    <col min="6408" max="6408" width="8.5" style="398" customWidth="1"/>
    <col min="6409" max="6409" width="12.6666666666667" style="398" customWidth="1"/>
    <col min="6410" max="6410" width="11.1666666666667" style="398" customWidth="1"/>
    <col min="6411" max="6411" width="13.6666666666667" style="398" customWidth="1"/>
    <col min="6412" max="6412" width="14.1666666666667" style="398" customWidth="1"/>
    <col min="6413" max="6413" width="12.6666666666667" style="398" customWidth="1"/>
    <col min="6414" max="6415" width="10.1666666666667" style="398" customWidth="1"/>
    <col min="6416" max="6416" width="10.5" style="398" customWidth="1"/>
    <col min="6417" max="6417" width="11.1666666666667" style="398" customWidth="1"/>
    <col min="6418" max="6418" width="8.16666666666667" style="398" customWidth="1"/>
    <col min="6419" max="6419" width="5.66666666666667" style="398" customWidth="1"/>
    <col min="6420" max="6420" width="10.5" style="398" customWidth="1"/>
    <col min="6421" max="6423" width="12.6666666666667" style="398" customWidth="1"/>
    <col min="6424" max="6424" width="11.6666666666667" style="398" customWidth="1"/>
    <col min="6425" max="6425" width="9.16666666666667" style="398" customWidth="1"/>
    <col min="6426" max="6426" width="7.66666666666667" style="398" customWidth="1"/>
    <col min="6427" max="6427" width="19.1666666666667" style="398" customWidth="1"/>
    <col min="6428" max="6428" width="11.6666666666667" style="398" customWidth="1"/>
    <col min="6429" max="6429" width="5.66666666666667" style="398" customWidth="1"/>
    <col min="6430" max="6430" width="6.16666666666667" style="398" customWidth="1"/>
    <col min="6431" max="6661" width="9" style="398"/>
    <col min="6662" max="6662" width="5.16666666666667" style="398" customWidth="1"/>
    <col min="6663" max="6663" width="52.1666666666667" style="398" customWidth="1"/>
    <col min="6664" max="6664" width="8.5" style="398" customWidth="1"/>
    <col min="6665" max="6665" width="12.6666666666667" style="398" customWidth="1"/>
    <col min="6666" max="6666" width="11.1666666666667" style="398" customWidth="1"/>
    <col min="6667" max="6667" width="13.6666666666667" style="398" customWidth="1"/>
    <col min="6668" max="6668" width="14.1666666666667" style="398" customWidth="1"/>
    <col min="6669" max="6669" width="12.6666666666667" style="398" customWidth="1"/>
    <col min="6670" max="6671" width="10.1666666666667" style="398" customWidth="1"/>
    <col min="6672" max="6672" width="10.5" style="398" customWidth="1"/>
    <col min="6673" max="6673" width="11.1666666666667" style="398" customWidth="1"/>
    <col min="6674" max="6674" width="8.16666666666667" style="398" customWidth="1"/>
    <col min="6675" max="6675" width="5.66666666666667" style="398" customWidth="1"/>
    <col min="6676" max="6676" width="10.5" style="398" customWidth="1"/>
    <col min="6677" max="6679" width="12.6666666666667" style="398" customWidth="1"/>
    <col min="6680" max="6680" width="11.6666666666667" style="398" customWidth="1"/>
    <col min="6681" max="6681" width="9.16666666666667" style="398" customWidth="1"/>
    <col min="6682" max="6682" width="7.66666666666667" style="398" customWidth="1"/>
    <col min="6683" max="6683" width="19.1666666666667" style="398" customWidth="1"/>
    <col min="6684" max="6684" width="11.6666666666667" style="398" customWidth="1"/>
    <col min="6685" max="6685" width="5.66666666666667" style="398" customWidth="1"/>
    <col min="6686" max="6686" width="6.16666666666667" style="398" customWidth="1"/>
    <col min="6687" max="6917" width="9" style="398"/>
    <col min="6918" max="6918" width="5.16666666666667" style="398" customWidth="1"/>
    <col min="6919" max="6919" width="52.1666666666667" style="398" customWidth="1"/>
    <col min="6920" max="6920" width="8.5" style="398" customWidth="1"/>
    <col min="6921" max="6921" width="12.6666666666667" style="398" customWidth="1"/>
    <col min="6922" max="6922" width="11.1666666666667" style="398" customWidth="1"/>
    <col min="6923" max="6923" width="13.6666666666667" style="398" customWidth="1"/>
    <col min="6924" max="6924" width="14.1666666666667" style="398" customWidth="1"/>
    <col min="6925" max="6925" width="12.6666666666667" style="398" customWidth="1"/>
    <col min="6926" max="6927" width="10.1666666666667" style="398" customWidth="1"/>
    <col min="6928" max="6928" width="10.5" style="398" customWidth="1"/>
    <col min="6929" max="6929" width="11.1666666666667" style="398" customWidth="1"/>
    <col min="6930" max="6930" width="8.16666666666667" style="398" customWidth="1"/>
    <col min="6931" max="6931" width="5.66666666666667" style="398" customWidth="1"/>
    <col min="6932" max="6932" width="10.5" style="398" customWidth="1"/>
    <col min="6933" max="6935" width="12.6666666666667" style="398" customWidth="1"/>
    <col min="6936" max="6936" width="11.6666666666667" style="398" customWidth="1"/>
    <col min="6937" max="6937" width="9.16666666666667" style="398" customWidth="1"/>
    <col min="6938" max="6938" width="7.66666666666667" style="398" customWidth="1"/>
    <col min="6939" max="6939" width="19.1666666666667" style="398" customWidth="1"/>
    <col min="6940" max="6940" width="11.6666666666667" style="398" customWidth="1"/>
    <col min="6941" max="6941" width="5.66666666666667" style="398" customWidth="1"/>
    <col min="6942" max="6942" width="6.16666666666667" style="398" customWidth="1"/>
    <col min="6943" max="7173" width="9" style="398"/>
    <col min="7174" max="7174" width="5.16666666666667" style="398" customWidth="1"/>
    <col min="7175" max="7175" width="52.1666666666667" style="398" customWidth="1"/>
    <col min="7176" max="7176" width="8.5" style="398" customWidth="1"/>
    <col min="7177" max="7177" width="12.6666666666667" style="398" customWidth="1"/>
    <col min="7178" max="7178" width="11.1666666666667" style="398" customWidth="1"/>
    <col min="7179" max="7179" width="13.6666666666667" style="398" customWidth="1"/>
    <col min="7180" max="7180" width="14.1666666666667" style="398" customWidth="1"/>
    <col min="7181" max="7181" width="12.6666666666667" style="398" customWidth="1"/>
    <col min="7182" max="7183" width="10.1666666666667" style="398" customWidth="1"/>
    <col min="7184" max="7184" width="10.5" style="398" customWidth="1"/>
    <col min="7185" max="7185" width="11.1666666666667" style="398" customWidth="1"/>
    <col min="7186" max="7186" width="8.16666666666667" style="398" customWidth="1"/>
    <col min="7187" max="7187" width="5.66666666666667" style="398" customWidth="1"/>
    <col min="7188" max="7188" width="10.5" style="398" customWidth="1"/>
    <col min="7189" max="7191" width="12.6666666666667" style="398" customWidth="1"/>
    <col min="7192" max="7192" width="11.6666666666667" style="398" customWidth="1"/>
    <col min="7193" max="7193" width="9.16666666666667" style="398" customWidth="1"/>
    <col min="7194" max="7194" width="7.66666666666667" style="398" customWidth="1"/>
    <col min="7195" max="7195" width="19.1666666666667" style="398" customWidth="1"/>
    <col min="7196" max="7196" width="11.6666666666667" style="398" customWidth="1"/>
    <col min="7197" max="7197" width="5.66666666666667" style="398" customWidth="1"/>
    <col min="7198" max="7198" width="6.16666666666667" style="398" customWidth="1"/>
    <col min="7199" max="7429" width="9" style="398"/>
    <col min="7430" max="7430" width="5.16666666666667" style="398" customWidth="1"/>
    <col min="7431" max="7431" width="52.1666666666667" style="398" customWidth="1"/>
    <col min="7432" max="7432" width="8.5" style="398" customWidth="1"/>
    <col min="7433" max="7433" width="12.6666666666667" style="398" customWidth="1"/>
    <col min="7434" max="7434" width="11.1666666666667" style="398" customWidth="1"/>
    <col min="7435" max="7435" width="13.6666666666667" style="398" customWidth="1"/>
    <col min="7436" max="7436" width="14.1666666666667" style="398" customWidth="1"/>
    <col min="7437" max="7437" width="12.6666666666667" style="398" customWidth="1"/>
    <col min="7438" max="7439" width="10.1666666666667" style="398" customWidth="1"/>
    <col min="7440" max="7440" width="10.5" style="398" customWidth="1"/>
    <col min="7441" max="7441" width="11.1666666666667" style="398" customWidth="1"/>
    <col min="7442" max="7442" width="8.16666666666667" style="398" customWidth="1"/>
    <col min="7443" max="7443" width="5.66666666666667" style="398" customWidth="1"/>
    <col min="7444" max="7444" width="10.5" style="398" customWidth="1"/>
    <col min="7445" max="7447" width="12.6666666666667" style="398" customWidth="1"/>
    <col min="7448" max="7448" width="11.6666666666667" style="398" customWidth="1"/>
    <col min="7449" max="7449" width="9.16666666666667" style="398" customWidth="1"/>
    <col min="7450" max="7450" width="7.66666666666667" style="398" customWidth="1"/>
    <col min="7451" max="7451" width="19.1666666666667" style="398" customWidth="1"/>
    <col min="7452" max="7452" width="11.6666666666667" style="398" customWidth="1"/>
    <col min="7453" max="7453" width="5.66666666666667" style="398" customWidth="1"/>
    <col min="7454" max="7454" width="6.16666666666667" style="398" customWidth="1"/>
    <col min="7455" max="7685" width="9" style="398"/>
    <col min="7686" max="7686" width="5.16666666666667" style="398" customWidth="1"/>
    <col min="7687" max="7687" width="52.1666666666667" style="398" customWidth="1"/>
    <col min="7688" max="7688" width="8.5" style="398" customWidth="1"/>
    <col min="7689" max="7689" width="12.6666666666667" style="398" customWidth="1"/>
    <col min="7690" max="7690" width="11.1666666666667" style="398" customWidth="1"/>
    <col min="7691" max="7691" width="13.6666666666667" style="398" customWidth="1"/>
    <col min="7692" max="7692" width="14.1666666666667" style="398" customWidth="1"/>
    <col min="7693" max="7693" width="12.6666666666667" style="398" customWidth="1"/>
    <col min="7694" max="7695" width="10.1666666666667" style="398" customWidth="1"/>
    <col min="7696" max="7696" width="10.5" style="398" customWidth="1"/>
    <col min="7697" max="7697" width="11.1666666666667" style="398" customWidth="1"/>
    <col min="7698" max="7698" width="8.16666666666667" style="398" customWidth="1"/>
    <col min="7699" max="7699" width="5.66666666666667" style="398" customWidth="1"/>
    <col min="7700" max="7700" width="10.5" style="398" customWidth="1"/>
    <col min="7701" max="7703" width="12.6666666666667" style="398" customWidth="1"/>
    <col min="7704" max="7704" width="11.6666666666667" style="398" customWidth="1"/>
    <col min="7705" max="7705" width="9.16666666666667" style="398" customWidth="1"/>
    <col min="7706" max="7706" width="7.66666666666667" style="398" customWidth="1"/>
    <col min="7707" max="7707" width="19.1666666666667" style="398" customWidth="1"/>
    <col min="7708" max="7708" width="11.6666666666667" style="398" customWidth="1"/>
    <col min="7709" max="7709" width="5.66666666666667" style="398" customWidth="1"/>
    <col min="7710" max="7710" width="6.16666666666667" style="398" customWidth="1"/>
    <col min="7711" max="7941" width="9" style="398"/>
    <col min="7942" max="7942" width="5.16666666666667" style="398" customWidth="1"/>
    <col min="7943" max="7943" width="52.1666666666667" style="398" customWidth="1"/>
    <col min="7944" max="7944" width="8.5" style="398" customWidth="1"/>
    <col min="7945" max="7945" width="12.6666666666667" style="398" customWidth="1"/>
    <col min="7946" max="7946" width="11.1666666666667" style="398" customWidth="1"/>
    <col min="7947" max="7947" width="13.6666666666667" style="398" customWidth="1"/>
    <col min="7948" max="7948" width="14.1666666666667" style="398" customWidth="1"/>
    <col min="7949" max="7949" width="12.6666666666667" style="398" customWidth="1"/>
    <col min="7950" max="7951" width="10.1666666666667" style="398" customWidth="1"/>
    <col min="7952" max="7952" width="10.5" style="398" customWidth="1"/>
    <col min="7953" max="7953" width="11.1666666666667" style="398" customWidth="1"/>
    <col min="7954" max="7954" width="8.16666666666667" style="398" customWidth="1"/>
    <col min="7955" max="7955" width="5.66666666666667" style="398" customWidth="1"/>
    <col min="7956" max="7956" width="10.5" style="398" customWidth="1"/>
    <col min="7957" max="7959" width="12.6666666666667" style="398" customWidth="1"/>
    <col min="7960" max="7960" width="11.6666666666667" style="398" customWidth="1"/>
    <col min="7961" max="7961" width="9.16666666666667" style="398" customWidth="1"/>
    <col min="7962" max="7962" width="7.66666666666667" style="398" customWidth="1"/>
    <col min="7963" max="7963" width="19.1666666666667" style="398" customWidth="1"/>
    <col min="7964" max="7964" width="11.6666666666667" style="398" customWidth="1"/>
    <col min="7965" max="7965" width="5.66666666666667" style="398" customWidth="1"/>
    <col min="7966" max="7966" width="6.16666666666667" style="398" customWidth="1"/>
    <col min="7967" max="8197" width="9" style="398"/>
    <col min="8198" max="8198" width="5.16666666666667" style="398" customWidth="1"/>
    <col min="8199" max="8199" width="52.1666666666667" style="398" customWidth="1"/>
    <col min="8200" max="8200" width="8.5" style="398" customWidth="1"/>
    <col min="8201" max="8201" width="12.6666666666667" style="398" customWidth="1"/>
    <col min="8202" max="8202" width="11.1666666666667" style="398" customWidth="1"/>
    <col min="8203" max="8203" width="13.6666666666667" style="398" customWidth="1"/>
    <col min="8204" max="8204" width="14.1666666666667" style="398" customWidth="1"/>
    <col min="8205" max="8205" width="12.6666666666667" style="398" customWidth="1"/>
    <col min="8206" max="8207" width="10.1666666666667" style="398" customWidth="1"/>
    <col min="8208" max="8208" width="10.5" style="398" customWidth="1"/>
    <col min="8209" max="8209" width="11.1666666666667" style="398" customWidth="1"/>
    <col min="8210" max="8210" width="8.16666666666667" style="398" customWidth="1"/>
    <col min="8211" max="8211" width="5.66666666666667" style="398" customWidth="1"/>
    <col min="8212" max="8212" width="10.5" style="398" customWidth="1"/>
    <col min="8213" max="8215" width="12.6666666666667" style="398" customWidth="1"/>
    <col min="8216" max="8216" width="11.6666666666667" style="398" customWidth="1"/>
    <col min="8217" max="8217" width="9.16666666666667" style="398" customWidth="1"/>
    <col min="8218" max="8218" width="7.66666666666667" style="398" customWidth="1"/>
    <col min="8219" max="8219" width="19.1666666666667" style="398" customWidth="1"/>
    <col min="8220" max="8220" width="11.6666666666667" style="398" customWidth="1"/>
    <col min="8221" max="8221" width="5.66666666666667" style="398" customWidth="1"/>
    <col min="8222" max="8222" width="6.16666666666667" style="398" customWidth="1"/>
    <col min="8223" max="8453" width="9" style="398"/>
    <col min="8454" max="8454" width="5.16666666666667" style="398" customWidth="1"/>
    <col min="8455" max="8455" width="52.1666666666667" style="398" customWidth="1"/>
    <col min="8456" max="8456" width="8.5" style="398" customWidth="1"/>
    <col min="8457" max="8457" width="12.6666666666667" style="398" customWidth="1"/>
    <col min="8458" max="8458" width="11.1666666666667" style="398" customWidth="1"/>
    <col min="8459" max="8459" width="13.6666666666667" style="398" customWidth="1"/>
    <col min="8460" max="8460" width="14.1666666666667" style="398" customWidth="1"/>
    <col min="8461" max="8461" width="12.6666666666667" style="398" customWidth="1"/>
    <col min="8462" max="8463" width="10.1666666666667" style="398" customWidth="1"/>
    <col min="8464" max="8464" width="10.5" style="398" customWidth="1"/>
    <col min="8465" max="8465" width="11.1666666666667" style="398" customWidth="1"/>
    <col min="8466" max="8466" width="8.16666666666667" style="398" customWidth="1"/>
    <col min="8467" max="8467" width="5.66666666666667" style="398" customWidth="1"/>
    <col min="8468" max="8468" width="10.5" style="398" customWidth="1"/>
    <col min="8469" max="8471" width="12.6666666666667" style="398" customWidth="1"/>
    <col min="8472" max="8472" width="11.6666666666667" style="398" customWidth="1"/>
    <col min="8473" max="8473" width="9.16666666666667" style="398" customWidth="1"/>
    <col min="8474" max="8474" width="7.66666666666667" style="398" customWidth="1"/>
    <col min="8475" max="8475" width="19.1666666666667" style="398" customWidth="1"/>
    <col min="8476" max="8476" width="11.6666666666667" style="398" customWidth="1"/>
    <col min="8477" max="8477" width="5.66666666666667" style="398" customWidth="1"/>
    <col min="8478" max="8478" width="6.16666666666667" style="398" customWidth="1"/>
    <col min="8479" max="8709" width="9" style="398"/>
    <col min="8710" max="8710" width="5.16666666666667" style="398" customWidth="1"/>
    <col min="8711" max="8711" width="52.1666666666667" style="398" customWidth="1"/>
    <col min="8712" max="8712" width="8.5" style="398" customWidth="1"/>
    <col min="8713" max="8713" width="12.6666666666667" style="398" customWidth="1"/>
    <col min="8714" max="8714" width="11.1666666666667" style="398" customWidth="1"/>
    <col min="8715" max="8715" width="13.6666666666667" style="398" customWidth="1"/>
    <col min="8716" max="8716" width="14.1666666666667" style="398" customWidth="1"/>
    <col min="8717" max="8717" width="12.6666666666667" style="398" customWidth="1"/>
    <col min="8718" max="8719" width="10.1666666666667" style="398" customWidth="1"/>
    <col min="8720" max="8720" width="10.5" style="398" customWidth="1"/>
    <col min="8721" max="8721" width="11.1666666666667" style="398" customWidth="1"/>
    <col min="8722" max="8722" width="8.16666666666667" style="398" customWidth="1"/>
    <col min="8723" max="8723" width="5.66666666666667" style="398" customWidth="1"/>
    <col min="8724" max="8724" width="10.5" style="398" customWidth="1"/>
    <col min="8725" max="8727" width="12.6666666666667" style="398" customWidth="1"/>
    <col min="8728" max="8728" width="11.6666666666667" style="398" customWidth="1"/>
    <col min="8729" max="8729" width="9.16666666666667" style="398" customWidth="1"/>
    <col min="8730" max="8730" width="7.66666666666667" style="398" customWidth="1"/>
    <col min="8731" max="8731" width="19.1666666666667" style="398" customWidth="1"/>
    <col min="8732" max="8732" width="11.6666666666667" style="398" customWidth="1"/>
    <col min="8733" max="8733" width="5.66666666666667" style="398" customWidth="1"/>
    <col min="8734" max="8734" width="6.16666666666667" style="398" customWidth="1"/>
    <col min="8735" max="8965" width="9" style="398"/>
    <col min="8966" max="8966" width="5.16666666666667" style="398" customWidth="1"/>
    <col min="8967" max="8967" width="52.1666666666667" style="398" customWidth="1"/>
    <col min="8968" max="8968" width="8.5" style="398" customWidth="1"/>
    <col min="8969" max="8969" width="12.6666666666667" style="398" customWidth="1"/>
    <col min="8970" max="8970" width="11.1666666666667" style="398" customWidth="1"/>
    <col min="8971" max="8971" width="13.6666666666667" style="398" customWidth="1"/>
    <col min="8972" max="8972" width="14.1666666666667" style="398" customWidth="1"/>
    <col min="8973" max="8973" width="12.6666666666667" style="398" customWidth="1"/>
    <col min="8974" max="8975" width="10.1666666666667" style="398" customWidth="1"/>
    <col min="8976" max="8976" width="10.5" style="398" customWidth="1"/>
    <col min="8977" max="8977" width="11.1666666666667" style="398" customWidth="1"/>
    <col min="8978" max="8978" width="8.16666666666667" style="398" customWidth="1"/>
    <col min="8979" max="8979" width="5.66666666666667" style="398" customWidth="1"/>
    <col min="8980" max="8980" width="10.5" style="398" customWidth="1"/>
    <col min="8981" max="8983" width="12.6666666666667" style="398" customWidth="1"/>
    <col min="8984" max="8984" width="11.6666666666667" style="398" customWidth="1"/>
    <col min="8985" max="8985" width="9.16666666666667" style="398" customWidth="1"/>
    <col min="8986" max="8986" width="7.66666666666667" style="398" customWidth="1"/>
    <col min="8987" max="8987" width="19.1666666666667" style="398" customWidth="1"/>
    <col min="8988" max="8988" width="11.6666666666667" style="398" customWidth="1"/>
    <col min="8989" max="8989" width="5.66666666666667" style="398" customWidth="1"/>
    <col min="8990" max="8990" width="6.16666666666667" style="398" customWidth="1"/>
    <col min="8991" max="9221" width="9" style="398"/>
    <col min="9222" max="9222" width="5.16666666666667" style="398" customWidth="1"/>
    <col min="9223" max="9223" width="52.1666666666667" style="398" customWidth="1"/>
    <col min="9224" max="9224" width="8.5" style="398" customWidth="1"/>
    <col min="9225" max="9225" width="12.6666666666667" style="398" customWidth="1"/>
    <col min="9226" max="9226" width="11.1666666666667" style="398" customWidth="1"/>
    <col min="9227" max="9227" width="13.6666666666667" style="398" customWidth="1"/>
    <col min="9228" max="9228" width="14.1666666666667" style="398" customWidth="1"/>
    <col min="9229" max="9229" width="12.6666666666667" style="398" customWidth="1"/>
    <col min="9230" max="9231" width="10.1666666666667" style="398" customWidth="1"/>
    <col min="9232" max="9232" width="10.5" style="398" customWidth="1"/>
    <col min="9233" max="9233" width="11.1666666666667" style="398" customWidth="1"/>
    <col min="9234" max="9234" width="8.16666666666667" style="398" customWidth="1"/>
    <col min="9235" max="9235" width="5.66666666666667" style="398" customWidth="1"/>
    <col min="9236" max="9236" width="10.5" style="398" customWidth="1"/>
    <col min="9237" max="9239" width="12.6666666666667" style="398" customWidth="1"/>
    <col min="9240" max="9240" width="11.6666666666667" style="398" customWidth="1"/>
    <col min="9241" max="9241" width="9.16666666666667" style="398" customWidth="1"/>
    <col min="9242" max="9242" width="7.66666666666667" style="398" customWidth="1"/>
    <col min="9243" max="9243" width="19.1666666666667" style="398" customWidth="1"/>
    <col min="9244" max="9244" width="11.6666666666667" style="398" customWidth="1"/>
    <col min="9245" max="9245" width="5.66666666666667" style="398" customWidth="1"/>
    <col min="9246" max="9246" width="6.16666666666667" style="398" customWidth="1"/>
    <col min="9247" max="9477" width="9" style="398"/>
    <col min="9478" max="9478" width="5.16666666666667" style="398" customWidth="1"/>
    <col min="9479" max="9479" width="52.1666666666667" style="398" customWidth="1"/>
    <col min="9480" max="9480" width="8.5" style="398" customWidth="1"/>
    <col min="9481" max="9481" width="12.6666666666667" style="398" customWidth="1"/>
    <col min="9482" max="9482" width="11.1666666666667" style="398" customWidth="1"/>
    <col min="9483" max="9483" width="13.6666666666667" style="398" customWidth="1"/>
    <col min="9484" max="9484" width="14.1666666666667" style="398" customWidth="1"/>
    <col min="9485" max="9485" width="12.6666666666667" style="398" customWidth="1"/>
    <col min="9486" max="9487" width="10.1666666666667" style="398" customWidth="1"/>
    <col min="9488" max="9488" width="10.5" style="398" customWidth="1"/>
    <col min="9489" max="9489" width="11.1666666666667" style="398" customWidth="1"/>
    <col min="9490" max="9490" width="8.16666666666667" style="398" customWidth="1"/>
    <col min="9491" max="9491" width="5.66666666666667" style="398" customWidth="1"/>
    <col min="9492" max="9492" width="10.5" style="398" customWidth="1"/>
    <col min="9493" max="9495" width="12.6666666666667" style="398" customWidth="1"/>
    <col min="9496" max="9496" width="11.6666666666667" style="398" customWidth="1"/>
    <col min="9497" max="9497" width="9.16666666666667" style="398" customWidth="1"/>
    <col min="9498" max="9498" width="7.66666666666667" style="398" customWidth="1"/>
    <col min="9499" max="9499" width="19.1666666666667" style="398" customWidth="1"/>
    <col min="9500" max="9500" width="11.6666666666667" style="398" customWidth="1"/>
    <col min="9501" max="9501" width="5.66666666666667" style="398" customWidth="1"/>
    <col min="9502" max="9502" width="6.16666666666667" style="398" customWidth="1"/>
    <col min="9503" max="9733" width="9" style="398"/>
    <col min="9734" max="9734" width="5.16666666666667" style="398" customWidth="1"/>
    <col min="9735" max="9735" width="52.1666666666667" style="398" customWidth="1"/>
    <col min="9736" max="9736" width="8.5" style="398" customWidth="1"/>
    <col min="9737" max="9737" width="12.6666666666667" style="398" customWidth="1"/>
    <col min="9738" max="9738" width="11.1666666666667" style="398" customWidth="1"/>
    <col min="9739" max="9739" width="13.6666666666667" style="398" customWidth="1"/>
    <col min="9740" max="9740" width="14.1666666666667" style="398" customWidth="1"/>
    <col min="9741" max="9741" width="12.6666666666667" style="398" customWidth="1"/>
    <col min="9742" max="9743" width="10.1666666666667" style="398" customWidth="1"/>
    <col min="9744" max="9744" width="10.5" style="398" customWidth="1"/>
    <col min="9745" max="9745" width="11.1666666666667" style="398" customWidth="1"/>
    <col min="9746" max="9746" width="8.16666666666667" style="398" customWidth="1"/>
    <col min="9747" max="9747" width="5.66666666666667" style="398" customWidth="1"/>
    <col min="9748" max="9748" width="10.5" style="398" customWidth="1"/>
    <col min="9749" max="9751" width="12.6666666666667" style="398" customWidth="1"/>
    <col min="9752" max="9752" width="11.6666666666667" style="398" customWidth="1"/>
    <col min="9753" max="9753" width="9.16666666666667" style="398" customWidth="1"/>
    <col min="9754" max="9754" width="7.66666666666667" style="398" customWidth="1"/>
    <col min="9755" max="9755" width="19.1666666666667" style="398" customWidth="1"/>
    <col min="9756" max="9756" width="11.6666666666667" style="398" customWidth="1"/>
    <col min="9757" max="9757" width="5.66666666666667" style="398" customWidth="1"/>
    <col min="9758" max="9758" width="6.16666666666667" style="398" customWidth="1"/>
    <col min="9759" max="9989" width="9" style="398"/>
    <col min="9990" max="9990" width="5.16666666666667" style="398" customWidth="1"/>
    <col min="9991" max="9991" width="52.1666666666667" style="398" customWidth="1"/>
    <col min="9992" max="9992" width="8.5" style="398" customWidth="1"/>
    <col min="9993" max="9993" width="12.6666666666667" style="398" customWidth="1"/>
    <col min="9994" max="9994" width="11.1666666666667" style="398" customWidth="1"/>
    <col min="9995" max="9995" width="13.6666666666667" style="398" customWidth="1"/>
    <col min="9996" max="9996" width="14.1666666666667" style="398" customWidth="1"/>
    <col min="9997" max="9997" width="12.6666666666667" style="398" customWidth="1"/>
    <col min="9998" max="9999" width="10.1666666666667" style="398" customWidth="1"/>
    <col min="10000" max="10000" width="10.5" style="398" customWidth="1"/>
    <col min="10001" max="10001" width="11.1666666666667" style="398" customWidth="1"/>
    <col min="10002" max="10002" width="8.16666666666667" style="398" customWidth="1"/>
    <col min="10003" max="10003" width="5.66666666666667" style="398" customWidth="1"/>
    <col min="10004" max="10004" width="10.5" style="398" customWidth="1"/>
    <col min="10005" max="10007" width="12.6666666666667" style="398" customWidth="1"/>
    <col min="10008" max="10008" width="11.6666666666667" style="398" customWidth="1"/>
    <col min="10009" max="10009" width="9.16666666666667" style="398" customWidth="1"/>
    <col min="10010" max="10010" width="7.66666666666667" style="398" customWidth="1"/>
    <col min="10011" max="10011" width="19.1666666666667" style="398" customWidth="1"/>
    <col min="10012" max="10012" width="11.6666666666667" style="398" customWidth="1"/>
    <col min="10013" max="10013" width="5.66666666666667" style="398" customWidth="1"/>
    <col min="10014" max="10014" width="6.16666666666667" style="398" customWidth="1"/>
    <col min="10015" max="10245" width="9" style="398"/>
    <col min="10246" max="10246" width="5.16666666666667" style="398" customWidth="1"/>
    <col min="10247" max="10247" width="52.1666666666667" style="398" customWidth="1"/>
    <col min="10248" max="10248" width="8.5" style="398" customWidth="1"/>
    <col min="10249" max="10249" width="12.6666666666667" style="398" customWidth="1"/>
    <col min="10250" max="10250" width="11.1666666666667" style="398" customWidth="1"/>
    <col min="10251" max="10251" width="13.6666666666667" style="398" customWidth="1"/>
    <col min="10252" max="10252" width="14.1666666666667" style="398" customWidth="1"/>
    <col min="10253" max="10253" width="12.6666666666667" style="398" customWidth="1"/>
    <col min="10254" max="10255" width="10.1666666666667" style="398" customWidth="1"/>
    <col min="10256" max="10256" width="10.5" style="398" customWidth="1"/>
    <col min="10257" max="10257" width="11.1666666666667" style="398" customWidth="1"/>
    <col min="10258" max="10258" width="8.16666666666667" style="398" customWidth="1"/>
    <col min="10259" max="10259" width="5.66666666666667" style="398" customWidth="1"/>
    <col min="10260" max="10260" width="10.5" style="398" customWidth="1"/>
    <col min="10261" max="10263" width="12.6666666666667" style="398" customWidth="1"/>
    <col min="10264" max="10264" width="11.6666666666667" style="398" customWidth="1"/>
    <col min="10265" max="10265" width="9.16666666666667" style="398" customWidth="1"/>
    <col min="10266" max="10266" width="7.66666666666667" style="398" customWidth="1"/>
    <col min="10267" max="10267" width="19.1666666666667" style="398" customWidth="1"/>
    <col min="10268" max="10268" width="11.6666666666667" style="398" customWidth="1"/>
    <col min="10269" max="10269" width="5.66666666666667" style="398" customWidth="1"/>
    <col min="10270" max="10270" width="6.16666666666667" style="398" customWidth="1"/>
    <col min="10271" max="10501" width="9" style="398"/>
    <col min="10502" max="10502" width="5.16666666666667" style="398" customWidth="1"/>
    <col min="10503" max="10503" width="52.1666666666667" style="398" customWidth="1"/>
    <col min="10504" max="10504" width="8.5" style="398" customWidth="1"/>
    <col min="10505" max="10505" width="12.6666666666667" style="398" customWidth="1"/>
    <col min="10506" max="10506" width="11.1666666666667" style="398" customWidth="1"/>
    <col min="10507" max="10507" width="13.6666666666667" style="398" customWidth="1"/>
    <col min="10508" max="10508" width="14.1666666666667" style="398" customWidth="1"/>
    <col min="10509" max="10509" width="12.6666666666667" style="398" customWidth="1"/>
    <col min="10510" max="10511" width="10.1666666666667" style="398" customWidth="1"/>
    <col min="10512" max="10512" width="10.5" style="398" customWidth="1"/>
    <col min="10513" max="10513" width="11.1666666666667" style="398" customWidth="1"/>
    <col min="10514" max="10514" width="8.16666666666667" style="398" customWidth="1"/>
    <col min="10515" max="10515" width="5.66666666666667" style="398" customWidth="1"/>
    <col min="10516" max="10516" width="10.5" style="398" customWidth="1"/>
    <col min="10517" max="10519" width="12.6666666666667" style="398" customWidth="1"/>
    <col min="10520" max="10520" width="11.6666666666667" style="398" customWidth="1"/>
    <col min="10521" max="10521" width="9.16666666666667" style="398" customWidth="1"/>
    <col min="10522" max="10522" width="7.66666666666667" style="398" customWidth="1"/>
    <col min="10523" max="10523" width="19.1666666666667" style="398" customWidth="1"/>
    <col min="10524" max="10524" width="11.6666666666667" style="398" customWidth="1"/>
    <col min="10525" max="10525" width="5.66666666666667" style="398" customWidth="1"/>
    <col min="10526" max="10526" width="6.16666666666667" style="398" customWidth="1"/>
    <col min="10527" max="10757" width="9" style="398"/>
    <col min="10758" max="10758" width="5.16666666666667" style="398" customWidth="1"/>
    <col min="10759" max="10759" width="52.1666666666667" style="398" customWidth="1"/>
    <col min="10760" max="10760" width="8.5" style="398" customWidth="1"/>
    <col min="10761" max="10761" width="12.6666666666667" style="398" customWidth="1"/>
    <col min="10762" max="10762" width="11.1666666666667" style="398" customWidth="1"/>
    <col min="10763" max="10763" width="13.6666666666667" style="398" customWidth="1"/>
    <col min="10764" max="10764" width="14.1666666666667" style="398" customWidth="1"/>
    <col min="10765" max="10765" width="12.6666666666667" style="398" customWidth="1"/>
    <col min="10766" max="10767" width="10.1666666666667" style="398" customWidth="1"/>
    <col min="10768" max="10768" width="10.5" style="398" customWidth="1"/>
    <col min="10769" max="10769" width="11.1666666666667" style="398" customWidth="1"/>
    <col min="10770" max="10770" width="8.16666666666667" style="398" customWidth="1"/>
    <col min="10771" max="10771" width="5.66666666666667" style="398" customWidth="1"/>
    <col min="10772" max="10772" width="10.5" style="398" customWidth="1"/>
    <col min="10773" max="10775" width="12.6666666666667" style="398" customWidth="1"/>
    <col min="10776" max="10776" width="11.6666666666667" style="398" customWidth="1"/>
    <col min="10777" max="10777" width="9.16666666666667" style="398" customWidth="1"/>
    <col min="10778" max="10778" width="7.66666666666667" style="398" customWidth="1"/>
    <col min="10779" max="10779" width="19.1666666666667" style="398" customWidth="1"/>
    <col min="10780" max="10780" width="11.6666666666667" style="398" customWidth="1"/>
    <col min="10781" max="10781" width="5.66666666666667" style="398" customWidth="1"/>
    <col min="10782" max="10782" width="6.16666666666667" style="398" customWidth="1"/>
    <col min="10783" max="11013" width="9" style="398"/>
    <col min="11014" max="11014" width="5.16666666666667" style="398" customWidth="1"/>
    <col min="11015" max="11015" width="52.1666666666667" style="398" customWidth="1"/>
    <col min="11016" max="11016" width="8.5" style="398" customWidth="1"/>
    <col min="11017" max="11017" width="12.6666666666667" style="398" customWidth="1"/>
    <col min="11018" max="11018" width="11.1666666666667" style="398" customWidth="1"/>
    <col min="11019" max="11019" width="13.6666666666667" style="398" customWidth="1"/>
    <col min="11020" max="11020" width="14.1666666666667" style="398" customWidth="1"/>
    <col min="11021" max="11021" width="12.6666666666667" style="398" customWidth="1"/>
    <col min="11022" max="11023" width="10.1666666666667" style="398" customWidth="1"/>
    <col min="11024" max="11024" width="10.5" style="398" customWidth="1"/>
    <col min="11025" max="11025" width="11.1666666666667" style="398" customWidth="1"/>
    <col min="11026" max="11026" width="8.16666666666667" style="398" customWidth="1"/>
    <col min="11027" max="11027" width="5.66666666666667" style="398" customWidth="1"/>
    <col min="11028" max="11028" width="10.5" style="398" customWidth="1"/>
    <col min="11029" max="11031" width="12.6666666666667" style="398" customWidth="1"/>
    <col min="11032" max="11032" width="11.6666666666667" style="398" customWidth="1"/>
    <col min="11033" max="11033" width="9.16666666666667" style="398" customWidth="1"/>
    <col min="11034" max="11034" width="7.66666666666667" style="398" customWidth="1"/>
    <col min="11035" max="11035" width="19.1666666666667" style="398" customWidth="1"/>
    <col min="11036" max="11036" width="11.6666666666667" style="398" customWidth="1"/>
    <col min="11037" max="11037" width="5.66666666666667" style="398" customWidth="1"/>
    <col min="11038" max="11038" width="6.16666666666667" style="398" customWidth="1"/>
    <col min="11039" max="11269" width="9" style="398"/>
    <col min="11270" max="11270" width="5.16666666666667" style="398" customWidth="1"/>
    <col min="11271" max="11271" width="52.1666666666667" style="398" customWidth="1"/>
    <col min="11272" max="11272" width="8.5" style="398" customWidth="1"/>
    <col min="11273" max="11273" width="12.6666666666667" style="398" customWidth="1"/>
    <col min="11274" max="11274" width="11.1666666666667" style="398" customWidth="1"/>
    <col min="11275" max="11275" width="13.6666666666667" style="398" customWidth="1"/>
    <col min="11276" max="11276" width="14.1666666666667" style="398" customWidth="1"/>
    <col min="11277" max="11277" width="12.6666666666667" style="398" customWidth="1"/>
    <col min="11278" max="11279" width="10.1666666666667" style="398" customWidth="1"/>
    <col min="11280" max="11280" width="10.5" style="398" customWidth="1"/>
    <col min="11281" max="11281" width="11.1666666666667" style="398" customWidth="1"/>
    <col min="11282" max="11282" width="8.16666666666667" style="398" customWidth="1"/>
    <col min="11283" max="11283" width="5.66666666666667" style="398" customWidth="1"/>
    <col min="11284" max="11284" width="10.5" style="398" customWidth="1"/>
    <col min="11285" max="11287" width="12.6666666666667" style="398" customWidth="1"/>
    <col min="11288" max="11288" width="11.6666666666667" style="398" customWidth="1"/>
    <col min="11289" max="11289" width="9.16666666666667" style="398" customWidth="1"/>
    <col min="11290" max="11290" width="7.66666666666667" style="398" customWidth="1"/>
    <col min="11291" max="11291" width="19.1666666666667" style="398" customWidth="1"/>
    <col min="11292" max="11292" width="11.6666666666667" style="398" customWidth="1"/>
    <col min="11293" max="11293" width="5.66666666666667" style="398" customWidth="1"/>
    <col min="11294" max="11294" width="6.16666666666667" style="398" customWidth="1"/>
    <col min="11295" max="11525" width="9" style="398"/>
    <col min="11526" max="11526" width="5.16666666666667" style="398" customWidth="1"/>
    <col min="11527" max="11527" width="52.1666666666667" style="398" customWidth="1"/>
    <col min="11528" max="11528" width="8.5" style="398" customWidth="1"/>
    <col min="11529" max="11529" width="12.6666666666667" style="398" customWidth="1"/>
    <col min="11530" max="11530" width="11.1666666666667" style="398" customWidth="1"/>
    <col min="11531" max="11531" width="13.6666666666667" style="398" customWidth="1"/>
    <col min="11532" max="11532" width="14.1666666666667" style="398" customWidth="1"/>
    <col min="11533" max="11533" width="12.6666666666667" style="398" customWidth="1"/>
    <col min="11534" max="11535" width="10.1666666666667" style="398" customWidth="1"/>
    <col min="11536" max="11536" width="10.5" style="398" customWidth="1"/>
    <col min="11537" max="11537" width="11.1666666666667" style="398" customWidth="1"/>
    <col min="11538" max="11538" width="8.16666666666667" style="398" customWidth="1"/>
    <col min="11539" max="11539" width="5.66666666666667" style="398" customWidth="1"/>
    <col min="11540" max="11540" width="10.5" style="398" customWidth="1"/>
    <col min="11541" max="11543" width="12.6666666666667" style="398" customWidth="1"/>
    <col min="11544" max="11544" width="11.6666666666667" style="398" customWidth="1"/>
    <col min="11545" max="11545" width="9.16666666666667" style="398" customWidth="1"/>
    <col min="11546" max="11546" width="7.66666666666667" style="398" customWidth="1"/>
    <col min="11547" max="11547" width="19.1666666666667" style="398" customWidth="1"/>
    <col min="11548" max="11548" width="11.6666666666667" style="398" customWidth="1"/>
    <col min="11549" max="11549" width="5.66666666666667" style="398" customWidth="1"/>
    <col min="11550" max="11550" width="6.16666666666667" style="398" customWidth="1"/>
    <col min="11551" max="11781" width="9" style="398"/>
    <col min="11782" max="11782" width="5.16666666666667" style="398" customWidth="1"/>
    <col min="11783" max="11783" width="52.1666666666667" style="398" customWidth="1"/>
    <col min="11784" max="11784" width="8.5" style="398" customWidth="1"/>
    <col min="11785" max="11785" width="12.6666666666667" style="398" customWidth="1"/>
    <col min="11786" max="11786" width="11.1666666666667" style="398" customWidth="1"/>
    <col min="11787" max="11787" width="13.6666666666667" style="398" customWidth="1"/>
    <col min="11788" max="11788" width="14.1666666666667" style="398" customWidth="1"/>
    <col min="11789" max="11789" width="12.6666666666667" style="398" customWidth="1"/>
    <col min="11790" max="11791" width="10.1666666666667" style="398" customWidth="1"/>
    <col min="11792" max="11792" width="10.5" style="398" customWidth="1"/>
    <col min="11793" max="11793" width="11.1666666666667" style="398" customWidth="1"/>
    <col min="11794" max="11794" width="8.16666666666667" style="398" customWidth="1"/>
    <col min="11795" max="11795" width="5.66666666666667" style="398" customWidth="1"/>
    <col min="11796" max="11796" width="10.5" style="398" customWidth="1"/>
    <col min="11797" max="11799" width="12.6666666666667" style="398" customWidth="1"/>
    <col min="11800" max="11800" width="11.6666666666667" style="398" customWidth="1"/>
    <col min="11801" max="11801" width="9.16666666666667" style="398" customWidth="1"/>
    <col min="11802" max="11802" width="7.66666666666667" style="398" customWidth="1"/>
    <col min="11803" max="11803" width="19.1666666666667" style="398" customWidth="1"/>
    <col min="11804" max="11804" width="11.6666666666667" style="398" customWidth="1"/>
    <col min="11805" max="11805" width="5.66666666666667" style="398" customWidth="1"/>
    <col min="11806" max="11806" width="6.16666666666667" style="398" customWidth="1"/>
    <col min="11807" max="12037" width="9" style="398"/>
    <col min="12038" max="12038" width="5.16666666666667" style="398" customWidth="1"/>
    <col min="12039" max="12039" width="52.1666666666667" style="398" customWidth="1"/>
    <col min="12040" max="12040" width="8.5" style="398" customWidth="1"/>
    <col min="12041" max="12041" width="12.6666666666667" style="398" customWidth="1"/>
    <col min="12042" max="12042" width="11.1666666666667" style="398" customWidth="1"/>
    <col min="12043" max="12043" width="13.6666666666667" style="398" customWidth="1"/>
    <col min="12044" max="12044" width="14.1666666666667" style="398" customWidth="1"/>
    <col min="12045" max="12045" width="12.6666666666667" style="398" customWidth="1"/>
    <col min="12046" max="12047" width="10.1666666666667" style="398" customWidth="1"/>
    <col min="12048" max="12048" width="10.5" style="398" customWidth="1"/>
    <col min="12049" max="12049" width="11.1666666666667" style="398" customWidth="1"/>
    <col min="12050" max="12050" width="8.16666666666667" style="398" customWidth="1"/>
    <col min="12051" max="12051" width="5.66666666666667" style="398" customWidth="1"/>
    <col min="12052" max="12052" width="10.5" style="398" customWidth="1"/>
    <col min="12053" max="12055" width="12.6666666666667" style="398" customWidth="1"/>
    <col min="12056" max="12056" width="11.6666666666667" style="398" customWidth="1"/>
    <col min="12057" max="12057" width="9.16666666666667" style="398" customWidth="1"/>
    <col min="12058" max="12058" width="7.66666666666667" style="398" customWidth="1"/>
    <col min="12059" max="12059" width="19.1666666666667" style="398" customWidth="1"/>
    <col min="12060" max="12060" width="11.6666666666667" style="398" customWidth="1"/>
    <col min="12061" max="12061" width="5.66666666666667" style="398" customWidth="1"/>
    <col min="12062" max="12062" width="6.16666666666667" style="398" customWidth="1"/>
    <col min="12063" max="12293" width="9" style="398"/>
    <col min="12294" max="12294" width="5.16666666666667" style="398" customWidth="1"/>
    <col min="12295" max="12295" width="52.1666666666667" style="398" customWidth="1"/>
    <col min="12296" max="12296" width="8.5" style="398" customWidth="1"/>
    <col min="12297" max="12297" width="12.6666666666667" style="398" customWidth="1"/>
    <col min="12298" max="12298" width="11.1666666666667" style="398" customWidth="1"/>
    <col min="12299" max="12299" width="13.6666666666667" style="398" customWidth="1"/>
    <col min="12300" max="12300" width="14.1666666666667" style="398" customWidth="1"/>
    <col min="12301" max="12301" width="12.6666666666667" style="398" customWidth="1"/>
    <col min="12302" max="12303" width="10.1666666666667" style="398" customWidth="1"/>
    <col min="12304" max="12304" width="10.5" style="398" customWidth="1"/>
    <col min="12305" max="12305" width="11.1666666666667" style="398" customWidth="1"/>
    <col min="12306" max="12306" width="8.16666666666667" style="398" customWidth="1"/>
    <col min="12307" max="12307" width="5.66666666666667" style="398" customWidth="1"/>
    <col min="12308" max="12308" width="10.5" style="398" customWidth="1"/>
    <col min="12309" max="12311" width="12.6666666666667" style="398" customWidth="1"/>
    <col min="12312" max="12312" width="11.6666666666667" style="398" customWidth="1"/>
    <col min="12313" max="12313" width="9.16666666666667" style="398" customWidth="1"/>
    <col min="12314" max="12314" width="7.66666666666667" style="398" customWidth="1"/>
    <col min="12315" max="12315" width="19.1666666666667" style="398" customWidth="1"/>
    <col min="12316" max="12316" width="11.6666666666667" style="398" customWidth="1"/>
    <col min="12317" max="12317" width="5.66666666666667" style="398" customWidth="1"/>
    <col min="12318" max="12318" width="6.16666666666667" style="398" customWidth="1"/>
    <col min="12319" max="12549" width="9" style="398"/>
    <col min="12550" max="12550" width="5.16666666666667" style="398" customWidth="1"/>
    <col min="12551" max="12551" width="52.1666666666667" style="398" customWidth="1"/>
    <col min="12552" max="12552" width="8.5" style="398" customWidth="1"/>
    <col min="12553" max="12553" width="12.6666666666667" style="398" customWidth="1"/>
    <col min="12554" max="12554" width="11.1666666666667" style="398" customWidth="1"/>
    <col min="12555" max="12555" width="13.6666666666667" style="398" customWidth="1"/>
    <col min="12556" max="12556" width="14.1666666666667" style="398" customWidth="1"/>
    <col min="12557" max="12557" width="12.6666666666667" style="398" customWidth="1"/>
    <col min="12558" max="12559" width="10.1666666666667" style="398" customWidth="1"/>
    <col min="12560" max="12560" width="10.5" style="398" customWidth="1"/>
    <col min="12561" max="12561" width="11.1666666666667" style="398" customWidth="1"/>
    <col min="12562" max="12562" width="8.16666666666667" style="398" customWidth="1"/>
    <col min="12563" max="12563" width="5.66666666666667" style="398" customWidth="1"/>
    <col min="12564" max="12564" width="10.5" style="398" customWidth="1"/>
    <col min="12565" max="12567" width="12.6666666666667" style="398" customWidth="1"/>
    <col min="12568" max="12568" width="11.6666666666667" style="398" customWidth="1"/>
    <col min="12569" max="12569" width="9.16666666666667" style="398" customWidth="1"/>
    <col min="12570" max="12570" width="7.66666666666667" style="398" customWidth="1"/>
    <col min="12571" max="12571" width="19.1666666666667" style="398" customWidth="1"/>
    <col min="12572" max="12572" width="11.6666666666667" style="398" customWidth="1"/>
    <col min="12573" max="12573" width="5.66666666666667" style="398" customWidth="1"/>
    <col min="12574" max="12574" width="6.16666666666667" style="398" customWidth="1"/>
    <col min="12575" max="12805" width="9" style="398"/>
    <col min="12806" max="12806" width="5.16666666666667" style="398" customWidth="1"/>
    <col min="12807" max="12807" width="52.1666666666667" style="398" customWidth="1"/>
    <col min="12808" max="12808" width="8.5" style="398" customWidth="1"/>
    <col min="12809" max="12809" width="12.6666666666667" style="398" customWidth="1"/>
    <col min="12810" max="12810" width="11.1666666666667" style="398" customWidth="1"/>
    <col min="12811" max="12811" width="13.6666666666667" style="398" customWidth="1"/>
    <col min="12812" max="12812" width="14.1666666666667" style="398" customWidth="1"/>
    <col min="12813" max="12813" width="12.6666666666667" style="398" customWidth="1"/>
    <col min="12814" max="12815" width="10.1666666666667" style="398" customWidth="1"/>
    <col min="12816" max="12816" width="10.5" style="398" customWidth="1"/>
    <col min="12817" max="12817" width="11.1666666666667" style="398" customWidth="1"/>
    <col min="12818" max="12818" width="8.16666666666667" style="398" customWidth="1"/>
    <col min="12819" max="12819" width="5.66666666666667" style="398" customWidth="1"/>
    <col min="12820" max="12820" width="10.5" style="398" customWidth="1"/>
    <col min="12821" max="12823" width="12.6666666666667" style="398" customWidth="1"/>
    <col min="12824" max="12824" width="11.6666666666667" style="398" customWidth="1"/>
    <col min="12825" max="12825" width="9.16666666666667" style="398" customWidth="1"/>
    <col min="12826" max="12826" width="7.66666666666667" style="398" customWidth="1"/>
    <col min="12827" max="12827" width="19.1666666666667" style="398" customWidth="1"/>
    <col min="12828" max="12828" width="11.6666666666667" style="398" customWidth="1"/>
    <col min="12829" max="12829" width="5.66666666666667" style="398" customWidth="1"/>
    <col min="12830" max="12830" width="6.16666666666667" style="398" customWidth="1"/>
    <col min="12831" max="13061" width="9" style="398"/>
    <col min="13062" max="13062" width="5.16666666666667" style="398" customWidth="1"/>
    <col min="13063" max="13063" width="52.1666666666667" style="398" customWidth="1"/>
    <col min="13064" max="13064" width="8.5" style="398" customWidth="1"/>
    <col min="13065" max="13065" width="12.6666666666667" style="398" customWidth="1"/>
    <col min="13066" max="13066" width="11.1666666666667" style="398" customWidth="1"/>
    <col min="13067" max="13067" width="13.6666666666667" style="398" customWidth="1"/>
    <col min="13068" max="13068" width="14.1666666666667" style="398" customWidth="1"/>
    <col min="13069" max="13069" width="12.6666666666667" style="398" customWidth="1"/>
    <col min="13070" max="13071" width="10.1666666666667" style="398" customWidth="1"/>
    <col min="13072" max="13072" width="10.5" style="398" customWidth="1"/>
    <col min="13073" max="13073" width="11.1666666666667" style="398" customWidth="1"/>
    <col min="13074" max="13074" width="8.16666666666667" style="398" customWidth="1"/>
    <col min="13075" max="13075" width="5.66666666666667" style="398" customWidth="1"/>
    <col min="13076" max="13076" width="10.5" style="398" customWidth="1"/>
    <col min="13077" max="13079" width="12.6666666666667" style="398" customWidth="1"/>
    <col min="13080" max="13080" width="11.6666666666667" style="398" customWidth="1"/>
    <col min="13081" max="13081" width="9.16666666666667" style="398" customWidth="1"/>
    <col min="13082" max="13082" width="7.66666666666667" style="398" customWidth="1"/>
    <col min="13083" max="13083" width="19.1666666666667" style="398" customWidth="1"/>
    <col min="13084" max="13084" width="11.6666666666667" style="398" customWidth="1"/>
    <col min="13085" max="13085" width="5.66666666666667" style="398" customWidth="1"/>
    <col min="13086" max="13086" width="6.16666666666667" style="398" customWidth="1"/>
    <col min="13087" max="13317" width="9" style="398"/>
    <col min="13318" max="13318" width="5.16666666666667" style="398" customWidth="1"/>
    <col min="13319" max="13319" width="52.1666666666667" style="398" customWidth="1"/>
    <col min="13320" max="13320" width="8.5" style="398" customWidth="1"/>
    <col min="13321" max="13321" width="12.6666666666667" style="398" customWidth="1"/>
    <col min="13322" max="13322" width="11.1666666666667" style="398" customWidth="1"/>
    <col min="13323" max="13323" width="13.6666666666667" style="398" customWidth="1"/>
    <col min="13324" max="13324" width="14.1666666666667" style="398" customWidth="1"/>
    <col min="13325" max="13325" width="12.6666666666667" style="398" customWidth="1"/>
    <col min="13326" max="13327" width="10.1666666666667" style="398" customWidth="1"/>
    <col min="13328" max="13328" width="10.5" style="398" customWidth="1"/>
    <col min="13329" max="13329" width="11.1666666666667" style="398" customWidth="1"/>
    <col min="13330" max="13330" width="8.16666666666667" style="398" customWidth="1"/>
    <col min="13331" max="13331" width="5.66666666666667" style="398" customWidth="1"/>
    <col min="13332" max="13332" width="10.5" style="398" customWidth="1"/>
    <col min="13333" max="13335" width="12.6666666666667" style="398" customWidth="1"/>
    <col min="13336" max="13336" width="11.6666666666667" style="398" customWidth="1"/>
    <col min="13337" max="13337" width="9.16666666666667" style="398" customWidth="1"/>
    <col min="13338" max="13338" width="7.66666666666667" style="398" customWidth="1"/>
    <col min="13339" max="13339" width="19.1666666666667" style="398" customWidth="1"/>
    <col min="13340" max="13340" width="11.6666666666667" style="398" customWidth="1"/>
    <col min="13341" max="13341" width="5.66666666666667" style="398" customWidth="1"/>
    <col min="13342" max="13342" width="6.16666666666667" style="398" customWidth="1"/>
    <col min="13343" max="13573" width="9" style="398"/>
    <col min="13574" max="13574" width="5.16666666666667" style="398" customWidth="1"/>
    <col min="13575" max="13575" width="52.1666666666667" style="398" customWidth="1"/>
    <col min="13576" max="13576" width="8.5" style="398" customWidth="1"/>
    <col min="13577" max="13577" width="12.6666666666667" style="398" customWidth="1"/>
    <col min="13578" max="13578" width="11.1666666666667" style="398" customWidth="1"/>
    <col min="13579" max="13579" width="13.6666666666667" style="398" customWidth="1"/>
    <col min="13580" max="13580" width="14.1666666666667" style="398" customWidth="1"/>
    <col min="13581" max="13581" width="12.6666666666667" style="398" customWidth="1"/>
    <col min="13582" max="13583" width="10.1666666666667" style="398" customWidth="1"/>
    <col min="13584" max="13584" width="10.5" style="398" customWidth="1"/>
    <col min="13585" max="13585" width="11.1666666666667" style="398" customWidth="1"/>
    <col min="13586" max="13586" width="8.16666666666667" style="398" customWidth="1"/>
    <col min="13587" max="13587" width="5.66666666666667" style="398" customWidth="1"/>
    <col min="13588" max="13588" width="10.5" style="398" customWidth="1"/>
    <col min="13589" max="13591" width="12.6666666666667" style="398" customWidth="1"/>
    <col min="13592" max="13592" width="11.6666666666667" style="398" customWidth="1"/>
    <col min="13593" max="13593" width="9.16666666666667" style="398" customWidth="1"/>
    <col min="13594" max="13594" width="7.66666666666667" style="398" customWidth="1"/>
    <col min="13595" max="13595" width="19.1666666666667" style="398" customWidth="1"/>
    <col min="13596" max="13596" width="11.6666666666667" style="398" customWidth="1"/>
    <col min="13597" max="13597" width="5.66666666666667" style="398" customWidth="1"/>
    <col min="13598" max="13598" width="6.16666666666667" style="398" customWidth="1"/>
    <col min="13599" max="13829" width="9" style="398"/>
    <col min="13830" max="13830" width="5.16666666666667" style="398" customWidth="1"/>
    <col min="13831" max="13831" width="52.1666666666667" style="398" customWidth="1"/>
    <col min="13832" max="13832" width="8.5" style="398" customWidth="1"/>
    <col min="13833" max="13833" width="12.6666666666667" style="398" customWidth="1"/>
    <col min="13834" max="13834" width="11.1666666666667" style="398" customWidth="1"/>
    <col min="13835" max="13835" width="13.6666666666667" style="398" customWidth="1"/>
    <col min="13836" max="13836" width="14.1666666666667" style="398" customWidth="1"/>
    <col min="13837" max="13837" width="12.6666666666667" style="398" customWidth="1"/>
    <col min="13838" max="13839" width="10.1666666666667" style="398" customWidth="1"/>
    <col min="13840" max="13840" width="10.5" style="398" customWidth="1"/>
    <col min="13841" max="13841" width="11.1666666666667" style="398" customWidth="1"/>
    <col min="13842" max="13842" width="8.16666666666667" style="398" customWidth="1"/>
    <col min="13843" max="13843" width="5.66666666666667" style="398" customWidth="1"/>
    <col min="13844" max="13844" width="10.5" style="398" customWidth="1"/>
    <col min="13845" max="13847" width="12.6666666666667" style="398" customWidth="1"/>
    <col min="13848" max="13848" width="11.6666666666667" style="398" customWidth="1"/>
    <col min="13849" max="13849" width="9.16666666666667" style="398" customWidth="1"/>
    <col min="13850" max="13850" width="7.66666666666667" style="398" customWidth="1"/>
    <col min="13851" max="13851" width="19.1666666666667" style="398" customWidth="1"/>
    <col min="13852" max="13852" width="11.6666666666667" style="398" customWidth="1"/>
    <col min="13853" max="13853" width="5.66666666666667" style="398" customWidth="1"/>
    <col min="13854" max="13854" width="6.16666666666667" style="398" customWidth="1"/>
    <col min="13855" max="14085" width="9" style="398"/>
    <col min="14086" max="14086" width="5.16666666666667" style="398" customWidth="1"/>
    <col min="14087" max="14087" width="52.1666666666667" style="398" customWidth="1"/>
    <col min="14088" max="14088" width="8.5" style="398" customWidth="1"/>
    <col min="14089" max="14089" width="12.6666666666667" style="398" customWidth="1"/>
    <col min="14090" max="14090" width="11.1666666666667" style="398" customWidth="1"/>
    <col min="14091" max="14091" width="13.6666666666667" style="398" customWidth="1"/>
    <col min="14092" max="14092" width="14.1666666666667" style="398" customWidth="1"/>
    <col min="14093" max="14093" width="12.6666666666667" style="398" customWidth="1"/>
    <col min="14094" max="14095" width="10.1666666666667" style="398" customWidth="1"/>
    <col min="14096" max="14096" width="10.5" style="398" customWidth="1"/>
    <col min="14097" max="14097" width="11.1666666666667" style="398" customWidth="1"/>
    <col min="14098" max="14098" width="8.16666666666667" style="398" customWidth="1"/>
    <col min="14099" max="14099" width="5.66666666666667" style="398" customWidth="1"/>
    <col min="14100" max="14100" width="10.5" style="398" customWidth="1"/>
    <col min="14101" max="14103" width="12.6666666666667" style="398" customWidth="1"/>
    <col min="14104" max="14104" width="11.6666666666667" style="398" customWidth="1"/>
    <col min="14105" max="14105" width="9.16666666666667" style="398" customWidth="1"/>
    <col min="14106" max="14106" width="7.66666666666667" style="398" customWidth="1"/>
    <col min="14107" max="14107" width="19.1666666666667" style="398" customWidth="1"/>
    <col min="14108" max="14108" width="11.6666666666667" style="398" customWidth="1"/>
    <col min="14109" max="14109" width="5.66666666666667" style="398" customWidth="1"/>
    <col min="14110" max="14110" width="6.16666666666667" style="398" customWidth="1"/>
    <col min="14111" max="14341" width="9" style="398"/>
    <col min="14342" max="14342" width="5.16666666666667" style="398" customWidth="1"/>
    <col min="14343" max="14343" width="52.1666666666667" style="398" customWidth="1"/>
    <col min="14344" max="14344" width="8.5" style="398" customWidth="1"/>
    <col min="14345" max="14345" width="12.6666666666667" style="398" customWidth="1"/>
    <col min="14346" max="14346" width="11.1666666666667" style="398" customWidth="1"/>
    <col min="14347" max="14347" width="13.6666666666667" style="398" customWidth="1"/>
    <col min="14348" max="14348" width="14.1666666666667" style="398" customWidth="1"/>
    <col min="14349" max="14349" width="12.6666666666667" style="398" customWidth="1"/>
    <col min="14350" max="14351" width="10.1666666666667" style="398" customWidth="1"/>
    <col min="14352" max="14352" width="10.5" style="398" customWidth="1"/>
    <col min="14353" max="14353" width="11.1666666666667" style="398" customWidth="1"/>
    <col min="14354" max="14354" width="8.16666666666667" style="398" customWidth="1"/>
    <col min="14355" max="14355" width="5.66666666666667" style="398" customWidth="1"/>
    <col min="14356" max="14356" width="10.5" style="398" customWidth="1"/>
    <col min="14357" max="14359" width="12.6666666666667" style="398" customWidth="1"/>
    <col min="14360" max="14360" width="11.6666666666667" style="398" customWidth="1"/>
    <col min="14361" max="14361" width="9.16666666666667" style="398" customWidth="1"/>
    <col min="14362" max="14362" width="7.66666666666667" style="398" customWidth="1"/>
    <col min="14363" max="14363" width="19.1666666666667" style="398" customWidth="1"/>
    <col min="14364" max="14364" width="11.6666666666667" style="398" customWidth="1"/>
    <col min="14365" max="14365" width="5.66666666666667" style="398" customWidth="1"/>
    <col min="14366" max="14366" width="6.16666666666667" style="398" customWidth="1"/>
    <col min="14367" max="14597" width="9" style="398"/>
    <col min="14598" max="14598" width="5.16666666666667" style="398" customWidth="1"/>
    <col min="14599" max="14599" width="52.1666666666667" style="398" customWidth="1"/>
    <col min="14600" max="14600" width="8.5" style="398" customWidth="1"/>
    <col min="14601" max="14601" width="12.6666666666667" style="398" customWidth="1"/>
    <col min="14602" max="14602" width="11.1666666666667" style="398" customWidth="1"/>
    <col min="14603" max="14603" width="13.6666666666667" style="398" customWidth="1"/>
    <col min="14604" max="14604" width="14.1666666666667" style="398" customWidth="1"/>
    <col min="14605" max="14605" width="12.6666666666667" style="398" customWidth="1"/>
    <col min="14606" max="14607" width="10.1666666666667" style="398" customWidth="1"/>
    <col min="14608" max="14608" width="10.5" style="398" customWidth="1"/>
    <col min="14609" max="14609" width="11.1666666666667" style="398" customWidth="1"/>
    <col min="14610" max="14610" width="8.16666666666667" style="398" customWidth="1"/>
    <col min="14611" max="14611" width="5.66666666666667" style="398" customWidth="1"/>
    <col min="14612" max="14612" width="10.5" style="398" customWidth="1"/>
    <col min="14613" max="14615" width="12.6666666666667" style="398" customWidth="1"/>
    <col min="14616" max="14616" width="11.6666666666667" style="398" customWidth="1"/>
    <col min="14617" max="14617" width="9.16666666666667" style="398" customWidth="1"/>
    <col min="14618" max="14618" width="7.66666666666667" style="398" customWidth="1"/>
    <col min="14619" max="14619" width="19.1666666666667" style="398" customWidth="1"/>
    <col min="14620" max="14620" width="11.6666666666667" style="398" customWidth="1"/>
    <col min="14621" max="14621" width="5.66666666666667" style="398" customWidth="1"/>
    <col min="14622" max="14622" width="6.16666666666667" style="398" customWidth="1"/>
    <col min="14623" max="14853" width="9" style="398"/>
    <col min="14854" max="14854" width="5.16666666666667" style="398" customWidth="1"/>
    <col min="14855" max="14855" width="52.1666666666667" style="398" customWidth="1"/>
    <col min="14856" max="14856" width="8.5" style="398" customWidth="1"/>
    <col min="14857" max="14857" width="12.6666666666667" style="398" customWidth="1"/>
    <col min="14858" max="14858" width="11.1666666666667" style="398" customWidth="1"/>
    <col min="14859" max="14859" width="13.6666666666667" style="398" customWidth="1"/>
    <col min="14860" max="14860" width="14.1666666666667" style="398" customWidth="1"/>
    <col min="14861" max="14861" width="12.6666666666667" style="398" customWidth="1"/>
    <col min="14862" max="14863" width="10.1666666666667" style="398" customWidth="1"/>
    <col min="14864" max="14864" width="10.5" style="398" customWidth="1"/>
    <col min="14865" max="14865" width="11.1666666666667" style="398" customWidth="1"/>
    <col min="14866" max="14866" width="8.16666666666667" style="398" customWidth="1"/>
    <col min="14867" max="14867" width="5.66666666666667" style="398" customWidth="1"/>
    <col min="14868" max="14868" width="10.5" style="398" customWidth="1"/>
    <col min="14869" max="14871" width="12.6666666666667" style="398" customWidth="1"/>
    <col min="14872" max="14872" width="11.6666666666667" style="398" customWidth="1"/>
    <col min="14873" max="14873" width="9.16666666666667" style="398" customWidth="1"/>
    <col min="14874" max="14874" width="7.66666666666667" style="398" customWidth="1"/>
    <col min="14875" max="14875" width="19.1666666666667" style="398" customWidth="1"/>
    <col min="14876" max="14876" width="11.6666666666667" style="398" customWidth="1"/>
    <col min="14877" max="14877" width="5.66666666666667" style="398" customWidth="1"/>
    <col min="14878" max="14878" width="6.16666666666667" style="398" customWidth="1"/>
    <col min="14879" max="15109" width="9" style="398"/>
    <col min="15110" max="15110" width="5.16666666666667" style="398" customWidth="1"/>
    <col min="15111" max="15111" width="52.1666666666667" style="398" customWidth="1"/>
    <col min="15112" max="15112" width="8.5" style="398" customWidth="1"/>
    <col min="15113" max="15113" width="12.6666666666667" style="398" customWidth="1"/>
    <col min="15114" max="15114" width="11.1666666666667" style="398" customWidth="1"/>
    <col min="15115" max="15115" width="13.6666666666667" style="398" customWidth="1"/>
    <col min="15116" max="15116" width="14.1666666666667" style="398" customWidth="1"/>
    <col min="15117" max="15117" width="12.6666666666667" style="398" customWidth="1"/>
    <col min="15118" max="15119" width="10.1666666666667" style="398" customWidth="1"/>
    <col min="15120" max="15120" width="10.5" style="398" customWidth="1"/>
    <col min="15121" max="15121" width="11.1666666666667" style="398" customWidth="1"/>
    <col min="15122" max="15122" width="8.16666666666667" style="398" customWidth="1"/>
    <col min="15123" max="15123" width="5.66666666666667" style="398" customWidth="1"/>
    <col min="15124" max="15124" width="10.5" style="398" customWidth="1"/>
    <col min="15125" max="15127" width="12.6666666666667" style="398" customWidth="1"/>
    <col min="15128" max="15128" width="11.6666666666667" style="398" customWidth="1"/>
    <col min="15129" max="15129" width="9.16666666666667" style="398" customWidth="1"/>
    <col min="15130" max="15130" width="7.66666666666667" style="398" customWidth="1"/>
    <col min="15131" max="15131" width="19.1666666666667" style="398" customWidth="1"/>
    <col min="15132" max="15132" width="11.6666666666667" style="398" customWidth="1"/>
    <col min="15133" max="15133" width="5.66666666666667" style="398" customWidth="1"/>
    <col min="15134" max="15134" width="6.16666666666667" style="398" customWidth="1"/>
    <col min="15135" max="15365" width="9" style="398"/>
    <col min="15366" max="15366" width="5.16666666666667" style="398" customWidth="1"/>
    <col min="15367" max="15367" width="52.1666666666667" style="398" customWidth="1"/>
    <col min="15368" max="15368" width="8.5" style="398" customWidth="1"/>
    <col min="15369" max="15369" width="12.6666666666667" style="398" customWidth="1"/>
    <col min="15370" max="15370" width="11.1666666666667" style="398" customWidth="1"/>
    <col min="15371" max="15371" width="13.6666666666667" style="398" customWidth="1"/>
    <col min="15372" max="15372" width="14.1666666666667" style="398" customWidth="1"/>
    <col min="15373" max="15373" width="12.6666666666667" style="398" customWidth="1"/>
    <col min="15374" max="15375" width="10.1666666666667" style="398" customWidth="1"/>
    <col min="15376" max="15376" width="10.5" style="398" customWidth="1"/>
    <col min="15377" max="15377" width="11.1666666666667" style="398" customWidth="1"/>
    <col min="15378" max="15378" width="8.16666666666667" style="398" customWidth="1"/>
    <col min="15379" max="15379" width="5.66666666666667" style="398" customWidth="1"/>
    <col min="15380" max="15380" width="10.5" style="398" customWidth="1"/>
    <col min="15381" max="15383" width="12.6666666666667" style="398" customWidth="1"/>
    <col min="15384" max="15384" width="11.6666666666667" style="398" customWidth="1"/>
    <col min="15385" max="15385" width="9.16666666666667" style="398" customWidth="1"/>
    <col min="15386" max="15386" width="7.66666666666667" style="398" customWidth="1"/>
    <col min="15387" max="15387" width="19.1666666666667" style="398" customWidth="1"/>
    <col min="15388" max="15388" width="11.6666666666667" style="398" customWidth="1"/>
    <col min="15389" max="15389" width="5.66666666666667" style="398" customWidth="1"/>
    <col min="15390" max="15390" width="6.16666666666667" style="398" customWidth="1"/>
    <col min="15391" max="15621" width="9" style="398"/>
    <col min="15622" max="15622" width="5.16666666666667" style="398" customWidth="1"/>
    <col min="15623" max="15623" width="52.1666666666667" style="398" customWidth="1"/>
    <col min="15624" max="15624" width="8.5" style="398" customWidth="1"/>
    <col min="15625" max="15625" width="12.6666666666667" style="398" customWidth="1"/>
    <col min="15626" max="15626" width="11.1666666666667" style="398" customWidth="1"/>
    <col min="15627" max="15627" width="13.6666666666667" style="398" customWidth="1"/>
    <col min="15628" max="15628" width="14.1666666666667" style="398" customWidth="1"/>
    <col min="15629" max="15629" width="12.6666666666667" style="398" customWidth="1"/>
    <col min="15630" max="15631" width="10.1666666666667" style="398" customWidth="1"/>
    <col min="15632" max="15632" width="10.5" style="398" customWidth="1"/>
    <col min="15633" max="15633" width="11.1666666666667" style="398" customWidth="1"/>
    <col min="15634" max="15634" width="8.16666666666667" style="398" customWidth="1"/>
    <col min="15635" max="15635" width="5.66666666666667" style="398" customWidth="1"/>
    <col min="15636" max="15636" width="10.5" style="398" customWidth="1"/>
    <col min="15637" max="15639" width="12.6666666666667" style="398" customWidth="1"/>
    <col min="15640" max="15640" width="11.6666666666667" style="398" customWidth="1"/>
    <col min="15641" max="15641" width="9.16666666666667" style="398" customWidth="1"/>
    <col min="15642" max="15642" width="7.66666666666667" style="398" customWidth="1"/>
    <col min="15643" max="15643" width="19.1666666666667" style="398" customWidth="1"/>
    <col min="15644" max="15644" width="11.6666666666667" style="398" customWidth="1"/>
    <col min="15645" max="15645" width="5.66666666666667" style="398" customWidth="1"/>
    <col min="15646" max="15646" width="6.16666666666667" style="398" customWidth="1"/>
    <col min="15647" max="15877" width="9" style="398"/>
    <col min="15878" max="15878" width="5.16666666666667" style="398" customWidth="1"/>
    <col min="15879" max="15879" width="52.1666666666667" style="398" customWidth="1"/>
    <col min="15880" max="15880" width="8.5" style="398" customWidth="1"/>
    <col min="15881" max="15881" width="12.6666666666667" style="398" customWidth="1"/>
    <col min="15882" max="15882" width="11.1666666666667" style="398" customWidth="1"/>
    <col min="15883" max="15883" width="13.6666666666667" style="398" customWidth="1"/>
    <col min="15884" max="15884" width="14.1666666666667" style="398" customWidth="1"/>
    <col min="15885" max="15885" width="12.6666666666667" style="398" customWidth="1"/>
    <col min="15886" max="15887" width="10.1666666666667" style="398" customWidth="1"/>
    <col min="15888" max="15888" width="10.5" style="398" customWidth="1"/>
    <col min="15889" max="15889" width="11.1666666666667" style="398" customWidth="1"/>
    <col min="15890" max="15890" width="8.16666666666667" style="398" customWidth="1"/>
    <col min="15891" max="15891" width="5.66666666666667" style="398" customWidth="1"/>
    <col min="15892" max="15892" width="10.5" style="398" customWidth="1"/>
    <col min="15893" max="15895" width="12.6666666666667" style="398" customWidth="1"/>
    <col min="15896" max="15896" width="11.6666666666667" style="398" customWidth="1"/>
    <col min="15897" max="15897" width="9.16666666666667" style="398" customWidth="1"/>
    <col min="15898" max="15898" width="7.66666666666667" style="398" customWidth="1"/>
    <col min="15899" max="15899" width="19.1666666666667" style="398" customWidth="1"/>
    <col min="15900" max="15900" width="11.6666666666667" style="398" customWidth="1"/>
    <col min="15901" max="15901" width="5.66666666666667" style="398" customWidth="1"/>
    <col min="15902" max="15902" width="6.16666666666667" style="398" customWidth="1"/>
    <col min="15903" max="16133" width="9" style="398"/>
    <col min="16134" max="16134" width="5.16666666666667" style="398" customWidth="1"/>
    <col min="16135" max="16135" width="52.1666666666667" style="398" customWidth="1"/>
    <col min="16136" max="16136" width="8.5" style="398" customWidth="1"/>
    <col min="16137" max="16137" width="12.6666666666667" style="398" customWidth="1"/>
    <col min="16138" max="16138" width="11.1666666666667" style="398" customWidth="1"/>
    <col min="16139" max="16139" width="13.6666666666667" style="398" customWidth="1"/>
    <col min="16140" max="16140" width="14.1666666666667" style="398" customWidth="1"/>
    <col min="16141" max="16141" width="12.6666666666667" style="398" customWidth="1"/>
    <col min="16142" max="16143" width="10.1666666666667" style="398" customWidth="1"/>
    <col min="16144" max="16144" width="10.5" style="398" customWidth="1"/>
    <col min="16145" max="16145" width="11.1666666666667" style="398" customWidth="1"/>
    <col min="16146" max="16146" width="8.16666666666667" style="398" customWidth="1"/>
    <col min="16147" max="16147" width="5.66666666666667" style="398" customWidth="1"/>
    <col min="16148" max="16148" width="10.5" style="398" customWidth="1"/>
    <col min="16149" max="16151" width="12.6666666666667" style="398" customWidth="1"/>
    <col min="16152" max="16152" width="11.6666666666667" style="398" customWidth="1"/>
    <col min="16153" max="16153" width="9.16666666666667" style="398" customWidth="1"/>
    <col min="16154" max="16154" width="7.66666666666667" style="398" customWidth="1"/>
    <col min="16155" max="16155" width="19.1666666666667" style="398" customWidth="1"/>
    <col min="16156" max="16156" width="11.6666666666667" style="398" customWidth="1"/>
    <col min="16157" max="16157" width="5.66666666666667" style="398" customWidth="1"/>
    <col min="16158" max="16158" width="6.16666666666667" style="398" customWidth="1"/>
    <col min="16159" max="16384" width="9" style="398"/>
  </cols>
  <sheetData>
    <row r="1" ht="15.75" customHeight="1" spans="1:33">
      <c r="A1" s="399" t="s">
        <v>398</v>
      </c>
    </row>
    <row r="2" s="396" customFormat="1" ht="30" customHeight="1" spans="1:33">
      <c r="A2" s="400" t="s">
        <v>798</v>
      </c>
      <c r="B2" s="400"/>
      <c r="C2" s="400"/>
      <c r="D2" s="400"/>
      <c r="E2" s="400"/>
      <c r="F2" s="400"/>
      <c r="G2" s="400"/>
      <c r="H2" s="400"/>
      <c r="I2" s="400"/>
      <c r="J2" s="400"/>
      <c r="K2" s="400"/>
      <c r="L2" s="400"/>
      <c r="M2" s="400"/>
      <c r="N2" s="400"/>
      <c r="O2" s="400"/>
      <c r="P2" s="400"/>
      <c r="Q2" s="400"/>
      <c r="R2" s="400"/>
      <c r="S2" s="400"/>
      <c r="T2" s="400"/>
      <c r="U2" s="400"/>
      <c r="V2" s="400"/>
      <c r="W2" s="400"/>
      <c r="X2" s="400"/>
      <c r="Y2" s="400"/>
      <c r="Z2" s="400"/>
      <c r="AA2" s="400"/>
      <c r="AB2" s="400"/>
      <c r="AC2" s="400"/>
      <c r="AD2" s="400"/>
      <c r="AE2" s="400"/>
      <c r="AF2" s="400"/>
    </row>
    <row r="3" ht="15.75" customHeight="1" spans="1:33">
      <c r="A3" s="401" t="str">
        <f>"评估基准日："&amp;TEXT(基本信息输入表!M7,"yyyy年mm月dd日")</f>
        <v>评估基准日：2025年11月30日</v>
      </c>
      <c r="B3" s="401"/>
      <c r="C3" s="401"/>
      <c r="D3" s="401"/>
      <c r="E3" s="401"/>
      <c r="F3" s="401"/>
      <c r="G3" s="401"/>
      <c r="H3" s="401"/>
      <c r="I3" s="401"/>
      <c r="J3" s="401"/>
      <c r="K3" s="401"/>
      <c r="L3" s="401"/>
      <c r="M3" s="401"/>
      <c r="N3" s="401"/>
      <c r="O3" s="401"/>
      <c r="P3" s="401"/>
      <c r="Q3" s="401"/>
      <c r="R3" s="401"/>
      <c r="S3" s="401"/>
      <c r="T3" s="401"/>
      <c r="U3" s="401"/>
      <c r="V3" s="401"/>
      <c r="W3" s="401"/>
      <c r="X3" s="401"/>
      <c r="Y3" s="401"/>
      <c r="Z3" s="401"/>
      <c r="AA3" s="401"/>
      <c r="AB3" s="401"/>
      <c r="AC3" s="401"/>
      <c r="AD3" s="401"/>
      <c r="AE3" s="401"/>
      <c r="AF3" s="401"/>
    </row>
    <row r="4" ht="14.25" customHeight="1" spans="1:33">
      <c r="A4" s="397"/>
      <c r="B4" s="397"/>
      <c r="C4" s="397"/>
      <c r="D4" s="397"/>
      <c r="E4" s="397"/>
      <c r="F4" s="397"/>
      <c r="G4" s="397"/>
      <c r="H4" s="397"/>
      <c r="I4" s="397"/>
      <c r="J4" s="397"/>
      <c r="K4" s="397"/>
      <c r="L4" s="397"/>
      <c r="M4" s="397"/>
      <c r="N4" s="397"/>
      <c r="O4" s="397"/>
      <c r="P4" s="397"/>
      <c r="Q4" s="397"/>
      <c r="R4" s="397"/>
      <c r="S4" s="397"/>
      <c r="T4" s="397"/>
      <c r="U4" s="397"/>
      <c r="V4" s="397"/>
      <c r="W4" s="397"/>
      <c r="X4" s="397"/>
      <c r="AF4" s="402" t="s">
        <v>799</v>
      </c>
    </row>
    <row r="5" ht="15.75" customHeight="1" spans="1:33">
      <c r="A5" s="398" t="str">
        <f>基本信息输入表!K6&amp;"："&amp;基本信息输入表!M6</f>
        <v>产权持有人：湖北省徽工生物技本研究有限公司</v>
      </c>
      <c r="Y5" s="402"/>
      <c r="AF5" s="402" t="str">
        <f>"金额单位："&amp;基本信息输入表!M10&amp;"元"</f>
        <v>金额单位：人民币元</v>
      </c>
    </row>
    <row r="6" s="397" customFormat="1" ht="15.75" customHeight="1" spans="1:33">
      <c r="A6" s="403" t="s">
        <v>401</v>
      </c>
      <c r="B6" s="403" t="s">
        <v>751</v>
      </c>
      <c r="C6" s="403" t="s">
        <v>656</v>
      </c>
      <c r="D6" s="403" t="s">
        <v>800</v>
      </c>
      <c r="E6" s="404" t="s">
        <v>801</v>
      </c>
      <c r="F6" s="404" t="s">
        <v>802</v>
      </c>
      <c r="G6" s="404" t="s">
        <v>803</v>
      </c>
      <c r="H6" s="403" t="s">
        <v>804</v>
      </c>
      <c r="I6" s="403" t="s">
        <v>805</v>
      </c>
      <c r="J6" s="403" t="s">
        <v>805</v>
      </c>
      <c r="K6" s="405" t="s">
        <v>403</v>
      </c>
      <c r="L6" s="406"/>
      <c r="M6" s="403" t="s">
        <v>502</v>
      </c>
      <c r="N6" s="403"/>
      <c r="O6" s="403"/>
      <c r="P6" s="403"/>
      <c r="Q6" s="403"/>
      <c r="R6" s="403"/>
      <c r="S6" s="403"/>
      <c r="T6" s="403"/>
      <c r="U6" s="403"/>
      <c r="V6" s="403"/>
      <c r="W6" s="403"/>
      <c r="X6" s="403"/>
      <c r="Y6" s="403"/>
      <c r="Z6" s="403"/>
      <c r="AA6" s="403" t="s">
        <v>405</v>
      </c>
      <c r="AB6" s="403"/>
      <c r="AC6" s="403"/>
      <c r="AD6" s="403" t="s">
        <v>406</v>
      </c>
      <c r="AE6" s="403" t="s">
        <v>407</v>
      </c>
      <c r="AF6" s="403" t="s">
        <v>503</v>
      </c>
    </row>
    <row r="7" s="397" customFormat="1" ht="15.75" customHeight="1" spans="1:33">
      <c r="A7" s="403"/>
      <c r="B7" s="403"/>
      <c r="C7" s="403"/>
      <c r="D7" s="403"/>
      <c r="E7" s="407"/>
      <c r="F7" s="407"/>
      <c r="G7" s="407"/>
      <c r="H7" s="403" t="s">
        <v>806</v>
      </c>
      <c r="I7" s="403" t="s">
        <v>570</v>
      </c>
      <c r="J7" s="403" t="s">
        <v>807</v>
      </c>
      <c r="K7" s="408" t="s">
        <v>690</v>
      </c>
      <c r="L7" s="408" t="s">
        <v>658</v>
      </c>
      <c r="M7" s="409" t="s">
        <v>808</v>
      </c>
      <c r="N7" s="410" t="s">
        <v>809</v>
      </c>
      <c r="O7" s="410" t="s">
        <v>810</v>
      </c>
      <c r="P7" s="409" t="s">
        <v>811</v>
      </c>
      <c r="Q7" s="409" t="s">
        <v>812</v>
      </c>
      <c r="R7" s="409" t="s">
        <v>813</v>
      </c>
      <c r="S7" s="410" t="s">
        <v>814</v>
      </c>
      <c r="T7" s="409" t="s">
        <v>815</v>
      </c>
      <c r="U7" s="410" t="s">
        <v>816</v>
      </c>
      <c r="V7" s="409" t="s">
        <v>817</v>
      </c>
      <c r="W7" s="409" t="s">
        <v>818</v>
      </c>
      <c r="X7" s="409" t="s">
        <v>819</v>
      </c>
      <c r="Y7" s="409" t="s">
        <v>820</v>
      </c>
      <c r="Z7" s="403" t="s">
        <v>661</v>
      </c>
      <c r="AA7" s="403" t="s">
        <v>662</v>
      </c>
      <c r="AB7" s="403" t="s">
        <v>663</v>
      </c>
      <c r="AC7" s="403" t="s">
        <v>661</v>
      </c>
      <c r="AD7" s="403"/>
      <c r="AE7" s="403"/>
      <c r="AF7" s="403"/>
      <c r="AG7" s="14" t="s">
        <v>518</v>
      </c>
    </row>
    <row r="8" s="397" customFormat="1" ht="15.75" customHeight="1" spans="1:33">
      <c r="A8" s="15" t="str">
        <f>IF(B8="","",ROW()-7)</f>
        <v/>
      </c>
      <c r="B8" s="411"/>
      <c r="C8" s="412"/>
      <c r="D8" s="413"/>
      <c r="E8" s="414"/>
      <c r="F8" s="414"/>
      <c r="G8" s="393"/>
      <c r="H8" s="18"/>
      <c r="I8" s="18"/>
      <c r="J8" s="18"/>
      <c r="K8" s="18"/>
      <c r="L8" s="18"/>
      <c r="M8" s="18"/>
      <c r="N8" s="18"/>
      <c r="O8" s="18"/>
      <c r="P8" s="18"/>
      <c r="Q8" s="18"/>
      <c r="R8" s="18"/>
      <c r="S8" s="18"/>
      <c r="T8" s="18"/>
      <c r="U8" s="18"/>
      <c r="V8" s="18"/>
      <c r="W8" s="18">
        <f>SUM(M8:V8)</f>
        <v>0</v>
      </c>
      <c r="X8" s="18"/>
      <c r="Y8" s="18"/>
      <c r="Z8" s="18">
        <f>W8+X8-Y8</f>
        <v>0</v>
      </c>
      <c r="AA8" s="18"/>
      <c r="AB8" s="18"/>
      <c r="AC8" s="18">
        <f>AA8*AB8</f>
        <v>0</v>
      </c>
      <c r="AD8" s="18">
        <f>AC8-Z8</f>
        <v>0</v>
      </c>
      <c r="AE8" s="18" t="str">
        <f>IF(Z8=0,"",AD8/Z8*100)</f>
        <v/>
      </c>
      <c r="AF8" s="415"/>
      <c r="AG8" s="19" t="s">
        <v>519</v>
      </c>
    </row>
    <row r="9" s="397" customFormat="1" ht="15.75" customHeight="1" spans="1:33">
      <c r="A9" s="15" t="str">
        <f t="shared" ref="A9:A26" si="0">IF(B9="","",ROW()-7)</f>
        <v/>
      </c>
      <c r="B9" s="411"/>
      <c r="C9" s="412"/>
      <c r="D9" s="413"/>
      <c r="E9" s="414"/>
      <c r="F9" s="414"/>
      <c r="G9" s="393"/>
      <c r="H9" s="18"/>
      <c r="I9" s="18"/>
      <c r="J9" s="18"/>
      <c r="K9" s="18"/>
      <c r="L9" s="18"/>
      <c r="M9" s="18"/>
      <c r="N9" s="18"/>
      <c r="O9" s="18"/>
      <c r="P9" s="18"/>
      <c r="Q9" s="18"/>
      <c r="R9" s="18"/>
      <c r="S9" s="18"/>
      <c r="T9" s="18"/>
      <c r="U9" s="18"/>
      <c r="V9" s="18"/>
      <c r="W9" s="18">
        <f t="shared" ref="W9:W26" si="1">SUM(M9:V9)</f>
        <v>0</v>
      </c>
      <c r="X9" s="18"/>
      <c r="Y9" s="18"/>
      <c r="Z9" s="18">
        <f t="shared" ref="Z9:Z25" si="2">W9+X9-Y9</f>
        <v>0</v>
      </c>
      <c r="AA9" s="18"/>
      <c r="AB9" s="18"/>
      <c r="AC9" s="18">
        <f t="shared" ref="AC9:AC26" si="3">AA9*AB9</f>
        <v>0</v>
      </c>
      <c r="AD9" s="18">
        <f t="shared" ref="AD9:AD26" si="4">AC9-Z9</f>
        <v>0</v>
      </c>
      <c r="AE9" s="18"/>
      <c r="AF9" s="415"/>
      <c r="AG9" s="19" t="s">
        <v>520</v>
      </c>
    </row>
    <row r="10" s="397" customFormat="1" ht="15.75" customHeight="1" spans="1:33">
      <c r="A10" s="15" t="str">
        <f t="shared" si="0"/>
        <v/>
      </c>
      <c r="B10" s="411"/>
      <c r="C10" s="412"/>
      <c r="D10" s="413"/>
      <c r="E10" s="414"/>
      <c r="F10" s="414"/>
      <c r="G10" s="393"/>
      <c r="H10" s="18"/>
      <c r="I10" s="18"/>
      <c r="J10" s="18"/>
      <c r="K10" s="18"/>
      <c r="L10" s="18"/>
      <c r="M10" s="18"/>
      <c r="N10" s="18"/>
      <c r="O10" s="18"/>
      <c r="P10" s="18"/>
      <c r="Q10" s="18"/>
      <c r="R10" s="18"/>
      <c r="S10" s="18"/>
      <c r="T10" s="18"/>
      <c r="U10" s="18"/>
      <c r="V10" s="18"/>
      <c r="W10" s="18">
        <f t="shared" si="1"/>
        <v>0</v>
      </c>
      <c r="X10" s="18"/>
      <c r="Y10" s="18"/>
      <c r="Z10" s="18">
        <f t="shared" si="2"/>
        <v>0</v>
      </c>
      <c r="AA10" s="18"/>
      <c r="AB10" s="18"/>
      <c r="AC10" s="18">
        <f t="shared" si="3"/>
        <v>0</v>
      </c>
      <c r="AD10" s="18">
        <f t="shared" si="4"/>
        <v>0</v>
      </c>
      <c r="AE10" s="18"/>
      <c r="AF10" s="415"/>
      <c r="AG10" s="19" t="s">
        <v>521</v>
      </c>
    </row>
    <row r="11" s="397" customFormat="1" ht="15.75" customHeight="1" spans="1:33">
      <c r="A11" s="15" t="str">
        <f t="shared" si="0"/>
        <v/>
      </c>
      <c r="B11" s="411"/>
      <c r="C11" s="412"/>
      <c r="D11" s="413"/>
      <c r="E11" s="414"/>
      <c r="F11" s="414"/>
      <c r="G11" s="393"/>
      <c r="H11" s="18"/>
      <c r="I11" s="18"/>
      <c r="J11" s="18"/>
      <c r="K11" s="18"/>
      <c r="L11" s="18"/>
      <c r="M11" s="18"/>
      <c r="N11" s="18"/>
      <c r="O11" s="18"/>
      <c r="P11" s="18"/>
      <c r="Q11" s="18"/>
      <c r="R11" s="18"/>
      <c r="S11" s="18"/>
      <c r="T11" s="18"/>
      <c r="U11" s="18"/>
      <c r="V11" s="18"/>
      <c r="W11" s="18">
        <f t="shared" si="1"/>
        <v>0</v>
      </c>
      <c r="X11" s="18"/>
      <c r="Y11" s="18"/>
      <c r="Z11" s="18">
        <f t="shared" si="2"/>
        <v>0</v>
      </c>
      <c r="AA11" s="18"/>
      <c r="AB11" s="18"/>
      <c r="AC11" s="18">
        <f t="shared" si="3"/>
        <v>0</v>
      </c>
      <c r="AD11" s="18">
        <f t="shared" si="4"/>
        <v>0</v>
      </c>
      <c r="AE11" s="18"/>
      <c r="AF11" s="415"/>
      <c r="AG11" s="19" t="s">
        <v>522</v>
      </c>
    </row>
    <row r="12" s="397" customFormat="1" ht="15.75" customHeight="1" spans="1:33">
      <c r="A12" s="15" t="str">
        <f t="shared" si="0"/>
        <v/>
      </c>
      <c r="B12" s="411"/>
      <c r="C12" s="412"/>
      <c r="D12" s="413"/>
      <c r="E12" s="414"/>
      <c r="F12" s="414"/>
      <c r="G12" s="393"/>
      <c r="H12" s="18"/>
      <c r="I12" s="18"/>
      <c r="J12" s="18"/>
      <c r="K12" s="18"/>
      <c r="L12" s="18"/>
      <c r="M12" s="18"/>
      <c r="N12" s="18"/>
      <c r="O12" s="18"/>
      <c r="P12" s="18"/>
      <c r="Q12" s="18"/>
      <c r="R12" s="18"/>
      <c r="S12" s="18"/>
      <c r="T12" s="18"/>
      <c r="U12" s="18"/>
      <c r="V12" s="18"/>
      <c r="W12" s="18">
        <f t="shared" si="1"/>
        <v>0</v>
      </c>
      <c r="X12" s="18"/>
      <c r="Y12" s="18"/>
      <c r="Z12" s="18">
        <f t="shared" si="2"/>
        <v>0</v>
      </c>
      <c r="AA12" s="18"/>
      <c r="AB12" s="18"/>
      <c r="AC12" s="18">
        <f t="shared" si="3"/>
        <v>0</v>
      </c>
      <c r="AD12" s="18">
        <f t="shared" si="4"/>
        <v>0</v>
      </c>
      <c r="AE12" s="18"/>
      <c r="AF12" s="415"/>
      <c r="AG12" s="19" t="s">
        <v>523</v>
      </c>
    </row>
    <row r="13" s="397" customFormat="1" ht="15.75" customHeight="1" spans="1:33">
      <c r="A13" s="15" t="str">
        <f t="shared" si="0"/>
        <v/>
      </c>
      <c r="B13" s="411"/>
      <c r="C13" s="412"/>
      <c r="D13" s="413"/>
      <c r="E13" s="414"/>
      <c r="F13" s="414"/>
      <c r="G13" s="393"/>
      <c r="H13" s="18"/>
      <c r="I13" s="18"/>
      <c r="J13" s="18"/>
      <c r="K13" s="18"/>
      <c r="L13" s="18"/>
      <c r="M13" s="18"/>
      <c r="N13" s="18"/>
      <c r="O13" s="18"/>
      <c r="P13" s="18"/>
      <c r="Q13" s="18"/>
      <c r="R13" s="18"/>
      <c r="S13" s="18"/>
      <c r="T13" s="18"/>
      <c r="U13" s="18"/>
      <c r="V13" s="18"/>
      <c r="W13" s="18">
        <f t="shared" si="1"/>
        <v>0</v>
      </c>
      <c r="X13" s="18"/>
      <c r="Y13" s="18"/>
      <c r="Z13" s="18">
        <f t="shared" si="2"/>
        <v>0</v>
      </c>
      <c r="AA13" s="18"/>
      <c r="AB13" s="18"/>
      <c r="AC13" s="18">
        <f t="shared" si="3"/>
        <v>0</v>
      </c>
      <c r="AD13" s="18">
        <f t="shared" si="4"/>
        <v>0</v>
      </c>
      <c r="AE13" s="18"/>
      <c r="AF13" s="415"/>
      <c r="AG13" s="19" t="s">
        <v>524</v>
      </c>
    </row>
    <row r="14" s="397" customFormat="1" ht="15.75" customHeight="1" spans="1:33">
      <c r="A14" s="15" t="str">
        <f t="shared" si="0"/>
        <v/>
      </c>
      <c r="B14" s="411"/>
      <c r="C14" s="412"/>
      <c r="D14" s="413"/>
      <c r="E14" s="414"/>
      <c r="F14" s="414"/>
      <c r="G14" s="393"/>
      <c r="H14" s="18"/>
      <c r="I14" s="18"/>
      <c r="J14" s="18"/>
      <c r="K14" s="18"/>
      <c r="L14" s="18"/>
      <c r="M14" s="18"/>
      <c r="N14" s="18"/>
      <c r="O14" s="18"/>
      <c r="P14" s="18"/>
      <c r="Q14" s="18"/>
      <c r="R14" s="18"/>
      <c r="S14" s="18"/>
      <c r="T14" s="18"/>
      <c r="U14" s="18"/>
      <c r="V14" s="18"/>
      <c r="W14" s="18">
        <f t="shared" si="1"/>
        <v>0</v>
      </c>
      <c r="X14" s="18"/>
      <c r="Y14" s="18"/>
      <c r="Z14" s="18">
        <f t="shared" si="2"/>
        <v>0</v>
      </c>
      <c r="AA14" s="18"/>
      <c r="AB14" s="18"/>
      <c r="AC14" s="18">
        <f t="shared" si="3"/>
        <v>0</v>
      </c>
      <c r="AD14" s="18">
        <f t="shared" si="4"/>
        <v>0</v>
      </c>
      <c r="AE14" s="18"/>
      <c r="AF14" s="415"/>
      <c r="AG14" s="19" t="s">
        <v>525</v>
      </c>
    </row>
    <row r="15" s="397" customFormat="1" ht="15.75" customHeight="1" spans="1:33">
      <c r="A15" s="15" t="str">
        <f t="shared" si="0"/>
        <v/>
      </c>
      <c r="B15" s="411"/>
      <c r="C15" s="412"/>
      <c r="D15" s="413"/>
      <c r="E15" s="414"/>
      <c r="F15" s="414"/>
      <c r="G15" s="393"/>
      <c r="H15" s="18"/>
      <c r="I15" s="18"/>
      <c r="J15" s="18"/>
      <c r="K15" s="18"/>
      <c r="L15" s="18"/>
      <c r="M15" s="18"/>
      <c r="N15" s="18"/>
      <c r="O15" s="18"/>
      <c r="P15" s="18"/>
      <c r="Q15" s="18"/>
      <c r="R15" s="18"/>
      <c r="S15" s="18"/>
      <c r="T15" s="18"/>
      <c r="U15" s="18"/>
      <c r="V15" s="18"/>
      <c r="W15" s="18">
        <f t="shared" si="1"/>
        <v>0</v>
      </c>
      <c r="X15" s="18"/>
      <c r="Y15" s="18"/>
      <c r="Z15" s="18">
        <f t="shared" si="2"/>
        <v>0</v>
      </c>
      <c r="AA15" s="18"/>
      <c r="AB15" s="18"/>
      <c r="AC15" s="18">
        <f t="shared" si="3"/>
        <v>0</v>
      </c>
      <c r="AD15" s="18">
        <f t="shared" si="4"/>
        <v>0</v>
      </c>
      <c r="AE15" s="18" t="str">
        <f t="shared" ref="AE15:AE27" si="5">IF(Z15=0,"",AD15/Z15*100)</f>
        <v/>
      </c>
      <c r="AF15" s="415"/>
      <c r="AG15" s="19" t="s">
        <v>526</v>
      </c>
    </row>
    <row r="16" s="397" customFormat="1" ht="15.75" customHeight="1" spans="1:33">
      <c r="A16" s="15" t="str">
        <f t="shared" si="0"/>
        <v/>
      </c>
      <c r="B16" s="411"/>
      <c r="C16" s="412"/>
      <c r="D16" s="413"/>
      <c r="E16" s="414"/>
      <c r="F16" s="414"/>
      <c r="G16" s="393"/>
      <c r="H16" s="18"/>
      <c r="I16" s="18"/>
      <c r="J16" s="18"/>
      <c r="K16" s="18"/>
      <c r="L16" s="18"/>
      <c r="M16" s="18"/>
      <c r="N16" s="18"/>
      <c r="O16" s="18"/>
      <c r="P16" s="18"/>
      <c r="Q16" s="18"/>
      <c r="R16" s="18"/>
      <c r="S16" s="18"/>
      <c r="T16" s="18"/>
      <c r="U16" s="18"/>
      <c r="V16" s="18"/>
      <c r="W16" s="18">
        <f t="shared" si="1"/>
        <v>0</v>
      </c>
      <c r="X16" s="18"/>
      <c r="Y16" s="18"/>
      <c r="Z16" s="18">
        <f t="shared" si="2"/>
        <v>0</v>
      </c>
      <c r="AA16" s="18"/>
      <c r="AB16" s="18"/>
      <c r="AC16" s="18">
        <f t="shared" si="3"/>
        <v>0</v>
      </c>
      <c r="AD16" s="18">
        <f t="shared" si="4"/>
        <v>0</v>
      </c>
      <c r="AE16" s="18" t="str">
        <f t="shared" si="5"/>
        <v/>
      </c>
      <c r="AF16" s="415"/>
      <c r="AG16" s="19" t="s">
        <v>527</v>
      </c>
    </row>
    <row r="17" s="397" customFormat="1" ht="15.75" customHeight="1" spans="1:33">
      <c r="A17" s="15" t="str">
        <f t="shared" si="0"/>
        <v/>
      </c>
      <c r="B17" s="411"/>
      <c r="C17" s="412"/>
      <c r="D17" s="413"/>
      <c r="E17" s="414"/>
      <c r="F17" s="414"/>
      <c r="G17" s="393"/>
      <c r="H17" s="18"/>
      <c r="I17" s="18"/>
      <c r="J17" s="18"/>
      <c r="K17" s="18"/>
      <c r="L17" s="18"/>
      <c r="M17" s="18"/>
      <c r="N17" s="18"/>
      <c r="O17" s="18"/>
      <c r="P17" s="18"/>
      <c r="Q17" s="18"/>
      <c r="R17" s="18"/>
      <c r="S17" s="18"/>
      <c r="T17" s="18"/>
      <c r="U17" s="18"/>
      <c r="V17" s="18"/>
      <c r="W17" s="18">
        <f t="shared" si="1"/>
        <v>0</v>
      </c>
      <c r="X17" s="18"/>
      <c r="Y17" s="18"/>
      <c r="Z17" s="18">
        <f t="shared" si="2"/>
        <v>0</v>
      </c>
      <c r="AA17" s="18"/>
      <c r="AB17" s="18"/>
      <c r="AC17" s="18">
        <f t="shared" si="3"/>
        <v>0</v>
      </c>
      <c r="AD17" s="18">
        <f t="shared" si="4"/>
        <v>0</v>
      </c>
      <c r="AE17" s="18"/>
      <c r="AF17" s="415"/>
      <c r="AG17" s="19" t="s">
        <v>528</v>
      </c>
    </row>
    <row r="18" s="397" customFormat="1" ht="15.75" customHeight="1" spans="1:33">
      <c r="A18" s="15" t="str">
        <f t="shared" si="0"/>
        <v/>
      </c>
      <c r="B18" s="411"/>
      <c r="C18" s="412"/>
      <c r="D18" s="413"/>
      <c r="E18" s="414"/>
      <c r="F18" s="414"/>
      <c r="G18" s="393"/>
      <c r="H18" s="18"/>
      <c r="I18" s="18"/>
      <c r="J18" s="18"/>
      <c r="K18" s="18"/>
      <c r="L18" s="18"/>
      <c r="M18" s="18"/>
      <c r="N18" s="18"/>
      <c r="O18" s="18"/>
      <c r="P18" s="18"/>
      <c r="Q18" s="18"/>
      <c r="R18" s="18"/>
      <c r="S18" s="18"/>
      <c r="T18" s="18"/>
      <c r="U18" s="18"/>
      <c r="V18" s="18"/>
      <c r="W18" s="18">
        <f t="shared" si="1"/>
        <v>0</v>
      </c>
      <c r="X18" s="18"/>
      <c r="Y18" s="18"/>
      <c r="Z18" s="18">
        <f t="shared" si="2"/>
        <v>0</v>
      </c>
      <c r="AA18" s="18"/>
      <c r="AB18" s="18"/>
      <c r="AC18" s="18">
        <f t="shared" si="3"/>
        <v>0</v>
      </c>
      <c r="AD18" s="18">
        <f t="shared" si="4"/>
        <v>0</v>
      </c>
      <c r="AE18" s="18"/>
      <c r="AF18" s="415"/>
      <c r="AG18" s="19" t="s">
        <v>529</v>
      </c>
    </row>
    <row r="19" s="397" customFormat="1" ht="15.75" customHeight="1" spans="1:33">
      <c r="A19" s="15" t="str">
        <f t="shared" si="0"/>
        <v/>
      </c>
      <c r="B19" s="411"/>
      <c r="C19" s="412"/>
      <c r="D19" s="413"/>
      <c r="E19" s="414"/>
      <c r="F19" s="414"/>
      <c r="G19" s="393"/>
      <c r="H19" s="18"/>
      <c r="I19" s="18"/>
      <c r="J19" s="18"/>
      <c r="K19" s="18"/>
      <c r="L19" s="18"/>
      <c r="M19" s="18"/>
      <c r="N19" s="18"/>
      <c r="O19" s="18"/>
      <c r="P19" s="18"/>
      <c r="Q19" s="18"/>
      <c r="R19" s="18"/>
      <c r="S19" s="18"/>
      <c r="T19" s="18"/>
      <c r="U19" s="18"/>
      <c r="V19" s="18"/>
      <c r="W19" s="18">
        <f t="shared" si="1"/>
        <v>0</v>
      </c>
      <c r="X19" s="18"/>
      <c r="Y19" s="18"/>
      <c r="Z19" s="18">
        <f t="shared" si="2"/>
        <v>0</v>
      </c>
      <c r="AA19" s="18"/>
      <c r="AB19" s="18"/>
      <c r="AC19" s="18">
        <f t="shared" si="3"/>
        <v>0</v>
      </c>
      <c r="AD19" s="18">
        <f t="shared" si="4"/>
        <v>0</v>
      </c>
      <c r="AE19" s="18"/>
      <c r="AF19" s="415"/>
      <c r="AG19" s="19" t="s">
        <v>530</v>
      </c>
    </row>
    <row r="20" s="397" customFormat="1" ht="15.75" customHeight="1" spans="1:33">
      <c r="A20" s="15" t="str">
        <f t="shared" si="0"/>
        <v/>
      </c>
      <c r="B20" s="411"/>
      <c r="C20" s="412"/>
      <c r="D20" s="413"/>
      <c r="E20" s="414"/>
      <c r="F20" s="414"/>
      <c r="G20" s="393"/>
      <c r="H20" s="18"/>
      <c r="I20" s="18"/>
      <c r="J20" s="18"/>
      <c r="K20" s="18"/>
      <c r="L20" s="18"/>
      <c r="M20" s="18"/>
      <c r="N20" s="18"/>
      <c r="O20" s="18"/>
      <c r="P20" s="18"/>
      <c r="Q20" s="18"/>
      <c r="R20" s="18"/>
      <c r="S20" s="18"/>
      <c r="T20" s="18"/>
      <c r="U20" s="18"/>
      <c r="V20" s="18"/>
      <c r="W20" s="18">
        <f t="shared" si="1"/>
        <v>0</v>
      </c>
      <c r="X20" s="18"/>
      <c r="Y20" s="18"/>
      <c r="Z20" s="18">
        <f t="shared" si="2"/>
        <v>0</v>
      </c>
      <c r="AA20" s="18"/>
      <c r="AB20" s="18"/>
      <c r="AC20" s="18">
        <f t="shared" si="3"/>
        <v>0</v>
      </c>
      <c r="AD20" s="18">
        <f t="shared" si="4"/>
        <v>0</v>
      </c>
      <c r="AE20" s="18"/>
      <c r="AF20" s="415"/>
      <c r="AG20" s="19" t="s">
        <v>531</v>
      </c>
    </row>
    <row r="21" s="397" customFormat="1" ht="15.75" customHeight="1" spans="1:33">
      <c r="A21" s="15" t="str">
        <f t="shared" si="0"/>
        <v/>
      </c>
      <c r="B21" s="411"/>
      <c r="C21" s="412"/>
      <c r="D21" s="413"/>
      <c r="E21" s="414"/>
      <c r="F21" s="414"/>
      <c r="G21" s="393"/>
      <c r="H21" s="18"/>
      <c r="I21" s="18"/>
      <c r="J21" s="18"/>
      <c r="K21" s="18"/>
      <c r="L21" s="18"/>
      <c r="M21" s="18"/>
      <c r="N21" s="18"/>
      <c r="O21" s="18"/>
      <c r="P21" s="18"/>
      <c r="Q21" s="18"/>
      <c r="R21" s="18"/>
      <c r="S21" s="18"/>
      <c r="T21" s="18"/>
      <c r="U21" s="18"/>
      <c r="V21" s="18"/>
      <c r="W21" s="18">
        <f t="shared" si="1"/>
        <v>0</v>
      </c>
      <c r="X21" s="18"/>
      <c r="Y21" s="18"/>
      <c r="Z21" s="18">
        <f t="shared" si="2"/>
        <v>0</v>
      </c>
      <c r="AA21" s="18"/>
      <c r="AB21" s="18"/>
      <c r="AC21" s="18">
        <f t="shared" si="3"/>
        <v>0</v>
      </c>
      <c r="AD21" s="18">
        <f t="shared" si="4"/>
        <v>0</v>
      </c>
      <c r="AE21" s="18"/>
      <c r="AF21" s="415"/>
      <c r="AG21" s="19" t="s">
        <v>532</v>
      </c>
    </row>
    <row r="22" s="397" customFormat="1" ht="15.75" customHeight="1" spans="1:33">
      <c r="A22" s="15" t="str">
        <f t="shared" si="0"/>
        <v/>
      </c>
      <c r="B22" s="411"/>
      <c r="C22" s="412"/>
      <c r="D22" s="413"/>
      <c r="E22" s="414"/>
      <c r="F22" s="414"/>
      <c r="G22" s="393"/>
      <c r="H22" s="18"/>
      <c r="I22" s="18"/>
      <c r="J22" s="18"/>
      <c r="K22" s="18"/>
      <c r="L22" s="18"/>
      <c r="M22" s="18"/>
      <c r="N22" s="18"/>
      <c r="O22" s="18"/>
      <c r="P22" s="18"/>
      <c r="Q22" s="18"/>
      <c r="R22" s="18"/>
      <c r="S22" s="18"/>
      <c r="T22" s="18"/>
      <c r="U22" s="18"/>
      <c r="V22" s="18"/>
      <c r="W22" s="18">
        <f t="shared" si="1"/>
        <v>0</v>
      </c>
      <c r="X22" s="18"/>
      <c r="Y22" s="18"/>
      <c r="Z22" s="18">
        <f t="shared" si="2"/>
        <v>0</v>
      </c>
      <c r="AA22" s="18"/>
      <c r="AB22" s="18"/>
      <c r="AC22" s="18">
        <f t="shared" si="3"/>
        <v>0</v>
      </c>
      <c r="AD22" s="18">
        <f t="shared" si="4"/>
        <v>0</v>
      </c>
      <c r="AE22" s="18"/>
      <c r="AF22" s="415"/>
      <c r="AG22" s="19" t="s">
        <v>533</v>
      </c>
    </row>
    <row r="23" s="397" customFormat="1" ht="15.75" customHeight="1" spans="1:33">
      <c r="A23" s="15" t="str">
        <f t="shared" si="0"/>
        <v/>
      </c>
      <c r="B23" s="411"/>
      <c r="C23" s="412"/>
      <c r="D23" s="413"/>
      <c r="E23" s="414"/>
      <c r="F23" s="414"/>
      <c r="G23" s="393"/>
      <c r="H23" s="18"/>
      <c r="I23" s="18"/>
      <c r="J23" s="18"/>
      <c r="K23" s="18"/>
      <c r="L23" s="18"/>
      <c r="M23" s="18"/>
      <c r="N23" s="18"/>
      <c r="O23" s="18"/>
      <c r="P23" s="18"/>
      <c r="Q23" s="18"/>
      <c r="R23" s="18"/>
      <c r="S23" s="18"/>
      <c r="T23" s="18"/>
      <c r="U23" s="18"/>
      <c r="V23" s="18"/>
      <c r="W23" s="18">
        <f t="shared" si="1"/>
        <v>0</v>
      </c>
      <c r="X23" s="18"/>
      <c r="Y23" s="18"/>
      <c r="Z23" s="18">
        <f t="shared" si="2"/>
        <v>0</v>
      </c>
      <c r="AA23" s="18"/>
      <c r="AB23" s="18"/>
      <c r="AC23" s="18">
        <f t="shared" si="3"/>
        <v>0</v>
      </c>
      <c r="AD23" s="18">
        <f t="shared" si="4"/>
        <v>0</v>
      </c>
      <c r="AE23" s="18"/>
      <c r="AF23" s="415"/>
      <c r="AG23" s="19" t="s">
        <v>538</v>
      </c>
    </row>
    <row r="24" s="397" customFormat="1" ht="15.75" customHeight="1" spans="1:33">
      <c r="A24" s="15" t="str">
        <f t="shared" si="0"/>
        <v/>
      </c>
      <c r="B24" s="411"/>
      <c r="C24" s="412"/>
      <c r="D24" s="413"/>
      <c r="E24" s="414"/>
      <c r="F24" s="414"/>
      <c r="G24" s="393"/>
      <c r="H24" s="18"/>
      <c r="I24" s="18"/>
      <c r="J24" s="18"/>
      <c r="K24" s="18"/>
      <c r="L24" s="18"/>
      <c r="M24" s="18"/>
      <c r="N24" s="18"/>
      <c r="O24" s="18"/>
      <c r="P24" s="18"/>
      <c r="Q24" s="18"/>
      <c r="R24" s="18"/>
      <c r="S24" s="18"/>
      <c r="T24" s="18"/>
      <c r="U24" s="18"/>
      <c r="V24" s="18"/>
      <c r="W24" s="18">
        <f t="shared" si="1"/>
        <v>0</v>
      </c>
      <c r="X24" s="18"/>
      <c r="Y24" s="18"/>
      <c r="Z24" s="18">
        <f t="shared" si="2"/>
        <v>0</v>
      </c>
      <c r="AA24" s="18"/>
      <c r="AB24" s="18"/>
      <c r="AC24" s="18">
        <f t="shared" si="3"/>
        <v>0</v>
      </c>
      <c r="AD24" s="18">
        <f t="shared" si="4"/>
        <v>0</v>
      </c>
      <c r="AE24" s="18"/>
      <c r="AF24" s="415"/>
      <c r="AG24" s="19" t="s">
        <v>539</v>
      </c>
    </row>
    <row r="25" s="397" customFormat="1" ht="15.75" customHeight="1" spans="1:33">
      <c r="A25" s="15" t="str">
        <f t="shared" si="0"/>
        <v/>
      </c>
      <c r="B25" s="411"/>
      <c r="C25" s="412"/>
      <c r="D25" s="413"/>
      <c r="E25" s="414"/>
      <c r="F25" s="414"/>
      <c r="G25" s="393"/>
      <c r="H25" s="18"/>
      <c r="I25" s="18"/>
      <c r="J25" s="18"/>
      <c r="K25" s="18"/>
      <c r="L25" s="18"/>
      <c r="M25" s="18"/>
      <c r="N25" s="18"/>
      <c r="O25" s="18"/>
      <c r="P25" s="18"/>
      <c r="Q25" s="18"/>
      <c r="R25" s="18"/>
      <c r="S25" s="18"/>
      <c r="T25" s="18"/>
      <c r="U25" s="18"/>
      <c r="V25" s="18"/>
      <c r="W25" s="18">
        <f t="shared" si="1"/>
        <v>0</v>
      </c>
      <c r="X25" s="18"/>
      <c r="Y25" s="18"/>
      <c r="Z25" s="18">
        <f t="shared" si="2"/>
        <v>0</v>
      </c>
      <c r="AA25" s="18"/>
      <c r="AB25" s="18"/>
      <c r="AC25" s="18">
        <f t="shared" si="3"/>
        <v>0</v>
      </c>
      <c r="AD25" s="18">
        <f t="shared" si="4"/>
        <v>0</v>
      </c>
      <c r="AE25" s="18"/>
      <c r="AF25" s="415"/>
      <c r="AG25" s="19" t="s">
        <v>540</v>
      </c>
    </row>
    <row r="26" s="397" customFormat="1" ht="15" customHeight="1" spans="1:33">
      <c r="A26" s="15" t="str">
        <f t="shared" si="0"/>
        <v/>
      </c>
      <c r="B26" s="416"/>
      <c r="C26" s="417"/>
      <c r="D26" s="418"/>
      <c r="E26" s="419"/>
      <c r="F26" s="419"/>
      <c r="G26" s="393"/>
      <c r="H26" s="18"/>
      <c r="I26" s="18"/>
      <c r="J26" s="18"/>
      <c r="K26" s="18"/>
      <c r="L26" s="18"/>
      <c r="M26" s="18"/>
      <c r="N26" s="18"/>
      <c r="O26" s="18"/>
      <c r="P26" s="18"/>
      <c r="Q26" s="18"/>
      <c r="R26" s="18"/>
      <c r="S26" s="18"/>
      <c r="T26" s="18"/>
      <c r="U26" s="18"/>
      <c r="V26" s="18"/>
      <c r="W26" s="18">
        <f t="shared" si="1"/>
        <v>0</v>
      </c>
      <c r="X26" s="18"/>
      <c r="Y26" s="18"/>
      <c r="Z26" s="18">
        <f t="shared" ref="Z26" si="6">W26+X26-Y26</f>
        <v>0</v>
      </c>
      <c r="AA26" s="18"/>
      <c r="AB26" s="18"/>
      <c r="AC26" s="18">
        <f t="shared" si="3"/>
        <v>0</v>
      </c>
      <c r="AD26" s="18">
        <f t="shared" si="4"/>
        <v>0</v>
      </c>
      <c r="AE26" s="18" t="str">
        <f t="shared" si="5"/>
        <v/>
      </c>
      <c r="AF26" s="415"/>
      <c r="AG26" s="19" t="s">
        <v>541</v>
      </c>
    </row>
    <row r="27" s="397" customFormat="1" ht="15" customHeight="1" spans="1:33">
      <c r="A27" s="420" t="s">
        <v>511</v>
      </c>
      <c r="B27" s="421"/>
      <c r="C27" s="422"/>
      <c r="D27" s="423">
        <f>SUM(D8:D26)</f>
        <v>0</v>
      </c>
      <c r="E27" s="424"/>
      <c r="F27" s="424"/>
      <c r="G27" s="393"/>
      <c r="H27" s="18">
        <f>SUM(H8:H26)</f>
        <v>0</v>
      </c>
      <c r="I27" s="18">
        <f>SUM(I8:I26)</f>
        <v>0</v>
      </c>
      <c r="J27" s="18">
        <f>SUM(J8:J26)</f>
        <v>0</v>
      </c>
      <c r="K27" s="18">
        <f t="shared" ref="K27:M27" si="7">SUM(K8:K26)</f>
        <v>0</v>
      </c>
      <c r="L27" s="18">
        <f t="shared" si="7"/>
        <v>0</v>
      </c>
      <c r="M27" s="18">
        <f t="shared" si="7"/>
        <v>0</v>
      </c>
      <c r="N27" s="18"/>
      <c r="O27" s="18">
        <f>SUM(O8:O26)</f>
        <v>0</v>
      </c>
      <c r="P27" s="18"/>
      <c r="Q27" s="18">
        <f t="shared" ref="Q27:AD27" si="8">SUM(Q8:Q26)</f>
        <v>0</v>
      </c>
      <c r="R27" s="18">
        <f t="shared" si="8"/>
        <v>0</v>
      </c>
      <c r="S27" s="18">
        <f t="shared" si="8"/>
        <v>0</v>
      </c>
      <c r="T27" s="18">
        <f t="shared" si="8"/>
        <v>0</v>
      </c>
      <c r="U27" s="18">
        <f t="shared" si="8"/>
        <v>0</v>
      </c>
      <c r="V27" s="18">
        <f t="shared" si="8"/>
        <v>0</v>
      </c>
      <c r="W27" s="18">
        <f t="shared" si="8"/>
        <v>0</v>
      </c>
      <c r="X27" s="18">
        <f t="shared" si="8"/>
        <v>0</v>
      </c>
      <c r="Y27" s="18">
        <f t="shared" si="8"/>
        <v>0</v>
      </c>
      <c r="Z27" s="18">
        <f t="shared" si="8"/>
        <v>0</v>
      </c>
      <c r="AA27" s="18">
        <f t="shared" si="8"/>
        <v>0</v>
      </c>
      <c r="AB27" s="18">
        <f t="shared" si="8"/>
        <v>0</v>
      </c>
      <c r="AC27" s="18">
        <f t="shared" si="8"/>
        <v>0</v>
      </c>
      <c r="AD27" s="18">
        <f t="shared" si="8"/>
        <v>0</v>
      </c>
      <c r="AE27" s="18" t="str">
        <f t="shared" si="5"/>
        <v/>
      </c>
      <c r="AF27" s="424">
        <f>SUM(AF8:AF26)</f>
        <v>0</v>
      </c>
    </row>
    <row r="28" ht="15.75" customHeight="1" spans="1:33">
      <c r="A28" s="398" t="str">
        <f>基本信息输入表!$K$6&amp;"填表人："&amp;基本信息输入表!$M$40</f>
        <v>产权持有人填表人：袁佳</v>
      </c>
      <c r="AC28" s="398" t="str">
        <f>"评估人员："&amp;基本信息输入表!$Q$40</f>
        <v>评估人员：韩策</v>
      </c>
      <c r="AG28" s="425"/>
    </row>
    <row r="29" ht="15.75" customHeight="1" spans="1:33">
      <c r="A29" s="398" t="str">
        <f>"填表日期："&amp;YEAR(基本信息输入表!$O$39)&amp;"年"&amp;MONTH(基本信息输入表!$O$39)&amp;"月"&amp;DAY(基本信息输入表!$O$39)&amp;"日"</f>
        <v>填表日期：2025年12月15日</v>
      </c>
    </row>
    <row r="30" ht="15.75" customHeight="1" spans="1:33">
      <c r="Z30" s="425"/>
    </row>
  </sheetData>
  <mergeCells count="16">
    <mergeCell ref="A2:AF2"/>
    <mergeCell ref="A3:AF3"/>
    <mergeCell ref="K6:L6"/>
    <mergeCell ref="M6:Z6"/>
    <mergeCell ref="AA6:AC6"/>
    <mergeCell ref="A27:B27"/>
    <mergeCell ref="A6:A7"/>
    <mergeCell ref="B6:B7"/>
    <mergeCell ref="C6:C7"/>
    <mergeCell ref="D6:D7"/>
    <mergeCell ref="E6:E7"/>
    <mergeCell ref="F6:F7"/>
    <mergeCell ref="G6:G7"/>
    <mergeCell ref="AD6:AD7"/>
    <mergeCell ref="AE6:AE7"/>
    <mergeCell ref="AF6:AF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scale="47" fitToHeight="0" orientation="landscape"/>
  <headerFooter scaleWithDoc="0">
    <oddFooter>&amp;C&amp;"宋体,常规"&amp;10第&amp;"Arial Narrow,常规"&amp;P&amp;"宋体,常规"页，共&amp;"Arial Narrow,常规"&amp;N&amp;"宋体,常规"页</oddFooter>
  </headerFooter>
  <legacyDrawing r:id="rId2"/>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pageSetUpPr fitToPage="1"/>
  </sheetPr>
  <dimension ref="A1:O29"/>
  <sheetViews>
    <sheetView showGridLines="0" topLeftCell="A5" workbookViewId="0">
      <selection activeCell="H6" sqref="H6:H7"/>
    </sheetView>
  </sheetViews>
  <sheetFormatPr defaultColWidth="9" defaultRowHeight="15.75" customHeight="1"/>
  <cols>
    <col min="1" max="1" width="5.16666666666667" style="3" customWidth="1"/>
    <col min="2" max="2" width="41.1666666666667" style="3" customWidth="1"/>
    <col min="3" max="3" width="8" style="3" customWidth="1"/>
    <col min="4" max="4" width="17.1666666666667" style="3" customWidth="1"/>
    <col min="5" max="5" width="8" style="48" customWidth="1"/>
    <col min="6" max="6" width="9.66666666666667" style="3" customWidth="1"/>
    <col min="7" max="7" width="4.66666666666667" style="3" customWidth="1"/>
    <col min="8" max="8" width="11.1666666666667" style="3" customWidth="1"/>
    <col min="9" max="9" width="11.1666666666667" style="3" hidden="1" customWidth="1" outlineLevel="1"/>
    <col min="10" max="10" width="8.66666666666667" style="344" customWidth="1" collapsed="1"/>
    <col min="11" max="11" width="8" style="344" customWidth="1"/>
    <col min="12" max="12" width="9.66666666666667" style="3" customWidth="1"/>
    <col min="13" max="13" width="7.66666666666667" style="3" customWidth="1"/>
    <col min="14" max="14" width="16.6666666666667" style="3" customWidth="1"/>
    <col min="15" max="15" width="8.5" style="2" customWidth="1"/>
    <col min="16" max="16384" width="9" style="3"/>
  </cols>
  <sheetData>
    <row r="1" customHeight="1" spans="1:15">
      <c r="A1" s="4" t="s">
        <v>398</v>
      </c>
    </row>
    <row r="2" s="1" customFormat="1" ht="30" customHeight="1" spans="1:15">
      <c r="A2" s="5" t="s">
        <v>821</v>
      </c>
      <c r="B2" s="5"/>
      <c r="C2" s="5"/>
      <c r="D2" s="5"/>
      <c r="E2" s="5"/>
      <c r="F2" s="5"/>
      <c r="G2" s="5"/>
      <c r="H2" s="5"/>
      <c r="I2" s="5"/>
      <c r="J2" s="5"/>
      <c r="K2" s="5"/>
      <c r="L2" s="5"/>
      <c r="M2" s="5"/>
      <c r="N2" s="5"/>
      <c r="O2" s="6"/>
    </row>
    <row r="3" customHeight="1" spans="1:15">
      <c r="A3" s="2" t="str">
        <f>"评估基准日："&amp;TEXT(基本信息输入表!M7,"yyyy年mm月dd日")</f>
        <v>评估基准日：2025年11月30日</v>
      </c>
      <c r="B3" s="2"/>
      <c r="C3" s="2"/>
      <c r="D3" s="2"/>
      <c r="E3" s="2"/>
      <c r="F3" s="2"/>
      <c r="G3" s="2"/>
      <c r="H3" s="2"/>
      <c r="I3" s="2"/>
      <c r="J3" s="2"/>
      <c r="K3" s="2"/>
      <c r="L3" s="2"/>
      <c r="M3" s="2"/>
      <c r="N3" s="2"/>
    </row>
    <row r="4" ht="14.25" customHeight="1" spans="1:15">
      <c r="A4" s="2"/>
      <c r="B4" s="2"/>
      <c r="C4" s="2"/>
      <c r="D4" s="2"/>
      <c r="E4" s="49"/>
      <c r="F4" s="2"/>
      <c r="G4" s="2"/>
      <c r="H4" s="2"/>
      <c r="I4" s="2"/>
      <c r="J4" s="2"/>
      <c r="K4" s="2"/>
      <c r="L4" s="2"/>
      <c r="M4" s="2"/>
      <c r="N4" s="25" t="s">
        <v>822</v>
      </c>
    </row>
    <row r="5" customHeight="1" spans="1:15">
      <c r="A5" s="3" t="str">
        <f>基本信息输入表!K6&amp;"："&amp;基本信息输入表!M6</f>
        <v>产权持有人：湖北省徽工生物技本研究有限公司</v>
      </c>
      <c r="J5" s="380"/>
      <c r="K5" s="380"/>
      <c r="N5" s="10" t="str">
        <f>"金额单位："&amp;基本信息输入表!M10&amp;"元"</f>
        <v>金额单位：人民币元</v>
      </c>
    </row>
    <row r="6" s="2" customFormat="1" customHeight="1" spans="1:15">
      <c r="A6" s="11" t="s">
        <v>401</v>
      </c>
      <c r="B6" s="11" t="s">
        <v>591</v>
      </c>
      <c r="C6" s="11" t="s">
        <v>592</v>
      </c>
      <c r="D6" s="390" t="s">
        <v>823</v>
      </c>
      <c r="E6" s="390" t="s">
        <v>626</v>
      </c>
      <c r="F6" s="167" t="s">
        <v>824</v>
      </c>
      <c r="G6" s="167" t="s">
        <v>515</v>
      </c>
      <c r="H6" s="168" t="s">
        <v>516</v>
      </c>
      <c r="I6" s="85" t="s">
        <v>403</v>
      </c>
      <c r="J6" s="39" t="s">
        <v>597</v>
      </c>
      <c r="K6" s="391" t="s">
        <v>598</v>
      </c>
      <c r="L6" s="38" t="s">
        <v>405</v>
      </c>
      <c r="M6" s="11" t="s">
        <v>407</v>
      </c>
      <c r="N6" s="11" t="s">
        <v>503</v>
      </c>
    </row>
    <row r="7" customHeight="1" spans="1:15">
      <c r="A7" s="176"/>
      <c r="B7" s="177"/>
      <c r="C7" s="177"/>
      <c r="D7" s="249"/>
      <c r="E7" s="249"/>
      <c r="F7" s="172"/>
      <c r="G7" s="181"/>
      <c r="H7" s="392"/>
      <c r="I7" s="183"/>
      <c r="J7" s="372"/>
      <c r="K7" s="373"/>
      <c r="L7" s="372"/>
      <c r="M7" s="186" t="s">
        <v>605</v>
      </c>
      <c r="N7" s="177"/>
      <c r="O7" s="14" t="s">
        <v>518</v>
      </c>
    </row>
    <row r="8" ht="15.6" spans="1:15">
      <c r="A8" s="15" t="str">
        <f>IF(B8="","",ROW()-7)</f>
        <v/>
      </c>
      <c r="B8" s="16"/>
      <c r="C8" s="16"/>
      <c r="D8" s="16"/>
      <c r="E8" s="17"/>
      <c r="F8" s="393"/>
      <c r="G8" s="16"/>
      <c r="H8" s="18"/>
      <c r="I8" s="18"/>
      <c r="J8" s="18"/>
      <c r="K8" s="18"/>
      <c r="L8" s="18"/>
      <c r="M8" s="18" t="str">
        <f>IF(J8=0,"",(L8-J8)/(J8)*100)</f>
        <v/>
      </c>
      <c r="N8" s="16"/>
      <c r="O8" s="19" t="s">
        <v>519</v>
      </c>
    </row>
    <row r="9" ht="15.6" spans="1:15">
      <c r="A9" s="15" t="str">
        <f t="shared" ref="A9:A23" si="0">IF(B9="","",ROW()-7)</f>
        <v/>
      </c>
      <c r="B9" s="16"/>
      <c r="C9" s="16"/>
      <c r="D9" s="16"/>
      <c r="E9" s="17"/>
      <c r="F9" s="393"/>
      <c r="G9" s="16"/>
      <c r="H9" s="18"/>
      <c r="I9" s="18"/>
      <c r="J9" s="18"/>
      <c r="K9" s="18"/>
      <c r="L9" s="18"/>
      <c r="M9" s="18" t="str">
        <f t="shared" ref="M9:M24" si="1">IF(J9=0,"",(L9-J9)/(J9)*100)</f>
        <v/>
      </c>
      <c r="N9" s="16"/>
      <c r="O9" s="19" t="s">
        <v>520</v>
      </c>
    </row>
    <row r="10" ht="15.6" spans="1:15">
      <c r="A10" s="15" t="str">
        <f t="shared" si="0"/>
        <v/>
      </c>
      <c r="B10" s="16"/>
      <c r="C10" s="16"/>
      <c r="D10" s="16"/>
      <c r="E10" s="17"/>
      <c r="F10" s="393"/>
      <c r="G10" s="16"/>
      <c r="H10" s="18"/>
      <c r="I10" s="18"/>
      <c r="J10" s="18"/>
      <c r="K10" s="18"/>
      <c r="L10" s="18"/>
      <c r="M10" s="18" t="str">
        <f t="shared" si="1"/>
        <v/>
      </c>
      <c r="N10" s="16"/>
      <c r="O10" s="19" t="s">
        <v>521</v>
      </c>
    </row>
    <row r="11" ht="15.6" spans="1:15">
      <c r="A11" s="15" t="str">
        <f t="shared" si="0"/>
        <v/>
      </c>
      <c r="B11" s="16"/>
      <c r="C11" s="16"/>
      <c r="D11" s="16"/>
      <c r="E11" s="17"/>
      <c r="F11" s="393"/>
      <c r="G11" s="16"/>
      <c r="H11" s="18"/>
      <c r="I11" s="18"/>
      <c r="J11" s="18"/>
      <c r="K11" s="18"/>
      <c r="L11" s="18"/>
      <c r="M11" s="18" t="str">
        <f t="shared" si="1"/>
        <v/>
      </c>
      <c r="N11" s="16"/>
      <c r="O11" s="19" t="s">
        <v>522</v>
      </c>
    </row>
    <row r="12" ht="15.6" spans="1:15">
      <c r="A12" s="15" t="str">
        <f t="shared" si="0"/>
        <v/>
      </c>
      <c r="B12" s="16"/>
      <c r="C12" s="16"/>
      <c r="D12" s="16"/>
      <c r="E12" s="17"/>
      <c r="F12" s="393"/>
      <c r="G12" s="16"/>
      <c r="H12" s="18"/>
      <c r="I12" s="18"/>
      <c r="J12" s="18"/>
      <c r="K12" s="18"/>
      <c r="L12" s="18"/>
      <c r="M12" s="18" t="str">
        <f t="shared" si="1"/>
        <v/>
      </c>
      <c r="N12" s="16"/>
      <c r="O12" s="19" t="s">
        <v>523</v>
      </c>
    </row>
    <row r="13" ht="15.6" spans="1:15">
      <c r="A13" s="15" t="str">
        <f t="shared" si="0"/>
        <v/>
      </c>
      <c r="B13" s="16"/>
      <c r="C13" s="16"/>
      <c r="D13" s="16"/>
      <c r="E13" s="17"/>
      <c r="F13" s="393"/>
      <c r="G13" s="16"/>
      <c r="H13" s="18"/>
      <c r="I13" s="18"/>
      <c r="J13" s="18"/>
      <c r="K13" s="18"/>
      <c r="L13" s="18"/>
      <c r="M13" s="18" t="str">
        <f t="shared" si="1"/>
        <v/>
      </c>
      <c r="N13" s="16"/>
      <c r="O13" s="19" t="s">
        <v>524</v>
      </c>
    </row>
    <row r="14" ht="15.6" spans="1:15">
      <c r="A14" s="15" t="str">
        <f t="shared" si="0"/>
        <v/>
      </c>
      <c r="B14" s="16"/>
      <c r="C14" s="16"/>
      <c r="D14" s="16"/>
      <c r="E14" s="17"/>
      <c r="F14" s="393"/>
      <c r="G14" s="16"/>
      <c r="H14" s="18"/>
      <c r="I14" s="18"/>
      <c r="J14" s="18"/>
      <c r="K14" s="18"/>
      <c r="L14" s="18"/>
      <c r="M14" s="18" t="str">
        <f t="shared" si="1"/>
        <v/>
      </c>
      <c r="N14" s="16"/>
      <c r="O14" s="19" t="s">
        <v>525</v>
      </c>
    </row>
    <row r="15" ht="15.6" spans="1:15">
      <c r="A15" s="15" t="str">
        <f t="shared" si="0"/>
        <v/>
      </c>
      <c r="B15" s="16"/>
      <c r="C15" s="16"/>
      <c r="D15" s="16"/>
      <c r="E15" s="17"/>
      <c r="F15" s="393"/>
      <c r="G15" s="16"/>
      <c r="H15" s="18"/>
      <c r="I15" s="18"/>
      <c r="J15" s="18"/>
      <c r="K15" s="18"/>
      <c r="L15" s="18"/>
      <c r="M15" s="18" t="str">
        <f t="shared" si="1"/>
        <v/>
      </c>
      <c r="N15" s="16"/>
      <c r="O15" s="19" t="s">
        <v>526</v>
      </c>
    </row>
    <row r="16" ht="15.6" spans="1:15">
      <c r="A16" s="15" t="str">
        <f t="shared" si="0"/>
        <v/>
      </c>
      <c r="B16" s="16"/>
      <c r="C16" s="16"/>
      <c r="D16" s="16"/>
      <c r="E16" s="17"/>
      <c r="F16" s="393"/>
      <c r="G16" s="16"/>
      <c r="H16" s="18"/>
      <c r="I16" s="18"/>
      <c r="J16" s="18"/>
      <c r="K16" s="18"/>
      <c r="L16" s="18"/>
      <c r="M16" s="18" t="str">
        <f t="shared" si="1"/>
        <v/>
      </c>
      <c r="N16" s="16"/>
      <c r="O16" s="19" t="s">
        <v>527</v>
      </c>
    </row>
    <row r="17" ht="15.6" spans="1:15">
      <c r="A17" s="15" t="str">
        <f t="shared" si="0"/>
        <v/>
      </c>
      <c r="B17" s="16"/>
      <c r="C17" s="16"/>
      <c r="D17" s="16"/>
      <c r="E17" s="17"/>
      <c r="F17" s="393"/>
      <c r="G17" s="16"/>
      <c r="H17" s="18"/>
      <c r="I17" s="18"/>
      <c r="J17" s="18"/>
      <c r="K17" s="18"/>
      <c r="L17" s="18"/>
      <c r="M17" s="18" t="str">
        <f t="shared" si="1"/>
        <v/>
      </c>
      <c r="N17" s="16"/>
      <c r="O17" s="19" t="s">
        <v>528</v>
      </c>
    </row>
    <row r="18" ht="15.6" spans="1:15">
      <c r="A18" s="15" t="str">
        <f t="shared" si="0"/>
        <v/>
      </c>
      <c r="B18" s="16"/>
      <c r="C18" s="16"/>
      <c r="D18" s="16"/>
      <c r="E18" s="17"/>
      <c r="F18" s="393"/>
      <c r="G18" s="16"/>
      <c r="H18" s="18"/>
      <c r="I18" s="18"/>
      <c r="J18" s="18"/>
      <c r="K18" s="18"/>
      <c r="L18" s="18"/>
      <c r="M18" s="18" t="str">
        <f t="shared" si="1"/>
        <v/>
      </c>
      <c r="N18" s="16"/>
      <c r="O18" s="19" t="s">
        <v>529</v>
      </c>
    </row>
    <row r="19" ht="15.6" spans="1:15">
      <c r="A19" s="15" t="str">
        <f t="shared" si="0"/>
        <v/>
      </c>
      <c r="B19" s="16"/>
      <c r="C19" s="16"/>
      <c r="D19" s="16"/>
      <c r="E19" s="17"/>
      <c r="F19" s="393"/>
      <c r="G19" s="16"/>
      <c r="H19" s="18"/>
      <c r="I19" s="18"/>
      <c r="J19" s="18"/>
      <c r="K19" s="18"/>
      <c r="L19" s="18"/>
      <c r="M19" s="18" t="str">
        <f t="shared" si="1"/>
        <v/>
      </c>
      <c r="N19" s="16"/>
      <c r="O19" s="19" t="s">
        <v>530</v>
      </c>
    </row>
    <row r="20" ht="15.6" spans="1:15">
      <c r="A20" s="15" t="str">
        <f t="shared" si="0"/>
        <v/>
      </c>
      <c r="B20" s="16"/>
      <c r="C20" s="16"/>
      <c r="D20" s="16"/>
      <c r="E20" s="17"/>
      <c r="F20" s="393"/>
      <c r="G20" s="16"/>
      <c r="H20" s="18"/>
      <c r="I20" s="18"/>
      <c r="J20" s="18"/>
      <c r="K20" s="18"/>
      <c r="L20" s="18"/>
      <c r="M20" s="18" t="str">
        <f t="shared" si="1"/>
        <v/>
      </c>
      <c r="N20" s="16"/>
      <c r="O20" s="19" t="s">
        <v>531</v>
      </c>
    </row>
    <row r="21" ht="15.6" spans="1:15">
      <c r="A21" s="15" t="str">
        <f t="shared" si="0"/>
        <v/>
      </c>
      <c r="B21" s="16"/>
      <c r="C21" s="16"/>
      <c r="D21" s="16"/>
      <c r="E21" s="17"/>
      <c r="F21" s="393"/>
      <c r="G21" s="16"/>
      <c r="H21" s="18"/>
      <c r="I21" s="18"/>
      <c r="J21" s="18"/>
      <c r="K21" s="18"/>
      <c r="L21" s="18"/>
      <c r="M21" s="18" t="str">
        <f t="shared" si="1"/>
        <v/>
      </c>
      <c r="N21" s="16"/>
      <c r="O21" s="19" t="s">
        <v>532</v>
      </c>
    </row>
    <row r="22" ht="15.6" spans="1:15">
      <c r="A22" s="15" t="str">
        <f t="shared" si="0"/>
        <v/>
      </c>
      <c r="B22" s="16"/>
      <c r="C22" s="16"/>
      <c r="D22" s="16"/>
      <c r="E22" s="17"/>
      <c r="F22" s="393"/>
      <c r="G22" s="16"/>
      <c r="H22" s="18"/>
      <c r="I22" s="18"/>
      <c r="J22" s="18"/>
      <c r="K22" s="18"/>
      <c r="L22" s="18"/>
      <c r="M22" s="18" t="str">
        <f t="shared" si="1"/>
        <v/>
      </c>
      <c r="N22" s="16"/>
      <c r="O22" s="19" t="s">
        <v>533</v>
      </c>
    </row>
    <row r="23" ht="15.6" spans="1:15">
      <c r="A23" s="15" t="str">
        <f t="shared" si="0"/>
        <v/>
      </c>
      <c r="B23" s="16"/>
      <c r="C23" s="16"/>
      <c r="D23" s="16"/>
      <c r="E23" s="17"/>
      <c r="F23" s="393"/>
      <c r="G23" s="16"/>
      <c r="H23" s="18"/>
      <c r="I23" s="18"/>
      <c r="J23" s="18"/>
      <c r="K23" s="18"/>
      <c r="L23" s="18"/>
      <c r="M23" s="18" t="str">
        <f t="shared" si="1"/>
        <v/>
      </c>
      <c r="N23" s="16"/>
      <c r="O23" s="19" t="s">
        <v>538</v>
      </c>
    </row>
    <row r="24" ht="15.6" spans="1:15">
      <c r="A24" s="143" t="s">
        <v>825</v>
      </c>
      <c r="B24" s="16"/>
      <c r="C24" s="16"/>
      <c r="D24" s="16"/>
      <c r="E24" s="17"/>
      <c r="F24" s="393"/>
      <c r="G24" s="16"/>
      <c r="H24" s="18"/>
      <c r="I24" s="18">
        <f>SUM(I8:I23)</f>
        <v>0</v>
      </c>
      <c r="J24" s="18">
        <f>SUM(J8:J23)</f>
        <v>0</v>
      </c>
      <c r="K24" s="18">
        <f t="shared" ref="K24:L24" si="2">SUM(K8:K23)</f>
        <v>0</v>
      </c>
      <c r="L24" s="18">
        <f t="shared" si="2"/>
        <v>0</v>
      </c>
      <c r="M24" s="18" t="str">
        <f t="shared" si="1"/>
        <v/>
      </c>
      <c r="N24" s="16"/>
    </row>
    <row r="25" ht="15.6" spans="1:15">
      <c r="A25" s="45" t="s">
        <v>607</v>
      </c>
      <c r="B25" s="16"/>
      <c r="C25" s="16"/>
      <c r="D25" s="16"/>
      <c r="E25" s="17"/>
      <c r="F25" s="393"/>
      <c r="G25" s="16"/>
      <c r="H25" s="18"/>
      <c r="I25" s="18">
        <f>K24</f>
        <v>0</v>
      </c>
      <c r="J25" s="18">
        <f>K24</f>
        <v>0</v>
      </c>
      <c r="K25" s="18"/>
      <c r="L25" s="18"/>
      <c r="M25" s="18"/>
      <c r="N25" s="16"/>
    </row>
    <row r="26" ht="15.6" spans="1:15">
      <c r="A26" s="45" t="s">
        <v>608</v>
      </c>
      <c r="B26" s="16"/>
      <c r="C26" s="16"/>
      <c r="D26" s="16"/>
      <c r="E26" s="17"/>
      <c r="F26" s="393"/>
      <c r="G26" s="16"/>
      <c r="H26" s="18"/>
      <c r="I26" s="18"/>
      <c r="J26" s="18"/>
      <c r="K26" s="18"/>
      <c r="L26" s="18">
        <f>J25</f>
        <v>0</v>
      </c>
      <c r="M26" s="18"/>
      <c r="N26" s="16"/>
    </row>
    <row r="27" customHeight="1" spans="1:15">
      <c r="A27" s="394" t="s">
        <v>423</v>
      </c>
      <c r="B27" s="395"/>
      <c r="C27" s="23"/>
      <c r="D27" s="23"/>
      <c r="E27" s="53"/>
      <c r="F27" s="393"/>
      <c r="G27" s="23"/>
      <c r="H27" s="18"/>
      <c r="I27" s="18">
        <f>I24-I25</f>
        <v>0</v>
      </c>
      <c r="J27" s="18">
        <f>J24-J25</f>
        <v>0</v>
      </c>
      <c r="K27" s="18"/>
      <c r="L27" s="18">
        <f>L24-L26</f>
        <v>0</v>
      </c>
      <c r="M27" s="18" t="str">
        <f t="shared" ref="M27" si="3">IF(J27=0,"",(L27-J27)/(J27)*100)</f>
        <v/>
      </c>
      <c r="N27" s="23"/>
    </row>
    <row r="28" customHeight="1" spans="1:15">
      <c r="A28" s="3" t="str">
        <f>基本信息输入表!$K$6&amp;"填表人："&amp;基本信息输入表!$M$41</f>
        <v>产权持有人填表人：袁佳</v>
      </c>
      <c r="J28" s="3"/>
      <c r="K28" s="3"/>
      <c r="L28" s="3" t="str">
        <f>"评估人员："&amp;基本信息输入表!$Q$41</f>
        <v>评估人员：韩策</v>
      </c>
      <c r="O28" s="24"/>
    </row>
    <row r="29" customHeight="1" spans="1:15">
      <c r="A29" s="3" t="str">
        <f>"填表日期："&amp;YEAR(基本信息输入表!$O$41)&amp;"年"&amp;MONTH(基本信息输入表!$O$41)&amp;"月"&amp;DAY(基本信息输入表!$O$41)&amp;"日"</f>
        <v>填表日期：2025年12月15日</v>
      </c>
      <c r="J29" s="3"/>
      <c r="K29" s="3"/>
    </row>
  </sheetData>
  <mergeCells count="20">
    <mergeCell ref="A2:N2"/>
    <mergeCell ref="A3:N3"/>
    <mergeCell ref="A24:B24"/>
    <mergeCell ref="A25:B25"/>
    <mergeCell ref="A26:B26"/>
    <mergeCell ref="A27:B27"/>
    <mergeCell ref="A6:A7"/>
    <mergeCell ref="B6:B7"/>
    <mergeCell ref="C6:C7"/>
    <mergeCell ref="D6:D7"/>
    <mergeCell ref="E6:E7"/>
    <mergeCell ref="F6:F7"/>
    <mergeCell ref="G6:G7"/>
    <mergeCell ref="H6:H7"/>
    <mergeCell ref="I6:I7"/>
    <mergeCell ref="J6:J7"/>
    <mergeCell ref="K6:K7"/>
    <mergeCell ref="L6:L7"/>
    <mergeCell ref="M6:M7"/>
    <mergeCell ref="N6:N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scale="69" fitToHeight="0" orientation="landscape"/>
  <headerFooter scaleWithDoc="0">
    <oddFooter>&amp;C&amp;"宋体,常规"&amp;10第&amp;"Arial Narrow,常规"&amp;P&amp;"宋体,常规"页，共&amp;"Arial Narrow,常规"&amp;N&amp;"宋体,常规"页</oddFooter>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29"/>
  <sheetViews>
    <sheetView showGridLines="0" topLeftCell="A5" workbookViewId="0">
      <selection activeCell="H6" sqref="H6"/>
    </sheetView>
  </sheetViews>
  <sheetFormatPr defaultColWidth="9" defaultRowHeight="15.75" customHeight="1"/>
  <cols>
    <col min="1" max="1" width="5.66666666666667" style="3" customWidth="1"/>
    <col min="2" max="6" width="17.6666666666667" style="3" customWidth="1"/>
    <col min="7" max="7" width="12.1666666666667" style="3" customWidth="1"/>
    <col min="8" max="8" width="15.5" style="3" customWidth="1"/>
    <col min="9" max="9" width="15.5" style="3" hidden="1" customWidth="1" outlineLevel="1"/>
    <col min="10" max="10" width="15.6666666666667" style="3" customWidth="1" collapsed="1"/>
    <col min="11" max="12" width="12.6666666666667" style="3" customWidth="1"/>
    <col min="13" max="13" width="15.6666666666667" style="3" customWidth="1"/>
    <col min="14" max="16384" width="9" style="3"/>
  </cols>
  <sheetData>
    <row r="1" customHeight="1" spans="1:14">
      <c r="A1" s="4" t="s">
        <v>398</v>
      </c>
    </row>
    <row r="2" s="1" customFormat="1" ht="30" customHeight="1" spans="1:14">
      <c r="A2" s="5" t="s">
        <v>826</v>
      </c>
      <c r="B2" s="5"/>
      <c r="C2" s="5"/>
      <c r="D2" s="5"/>
      <c r="E2" s="5"/>
      <c r="F2" s="5"/>
      <c r="G2" s="5"/>
      <c r="H2" s="5"/>
      <c r="I2" s="5"/>
      <c r="J2" s="5"/>
      <c r="K2" s="5"/>
      <c r="L2" s="5"/>
      <c r="M2" s="5"/>
      <c r="N2" s="3"/>
    </row>
    <row r="3" customHeight="1" spans="1:14">
      <c r="A3" s="2" t="str">
        <f>"评估基准日："&amp;TEXT(基本信息输入表!M7,"yyyy年mm月dd日")</f>
        <v>评估基准日：2025年11月30日</v>
      </c>
      <c r="B3" s="2"/>
      <c r="C3" s="2"/>
      <c r="D3" s="2"/>
      <c r="E3" s="2"/>
      <c r="F3" s="2"/>
      <c r="G3" s="2"/>
      <c r="H3" s="2"/>
      <c r="I3" s="2"/>
      <c r="J3" s="2"/>
      <c r="K3" s="2"/>
      <c r="L3" s="2"/>
      <c r="M3" s="2"/>
      <c r="N3" s="27"/>
    </row>
    <row r="4" ht="14.25" customHeight="1" spans="1:14">
      <c r="A4" s="2"/>
      <c r="B4" s="2"/>
      <c r="C4" s="2"/>
      <c r="D4" s="2"/>
      <c r="E4" s="2"/>
      <c r="F4" s="2"/>
      <c r="G4" s="2"/>
      <c r="H4" s="2"/>
      <c r="I4" s="2"/>
      <c r="J4" s="2"/>
      <c r="K4" s="2"/>
      <c r="L4" s="2"/>
      <c r="M4" s="25" t="s">
        <v>827</v>
      </c>
    </row>
    <row r="5" customHeight="1" spans="1:14">
      <c r="A5" s="3" t="str">
        <f>基本信息输入表!K6&amp;"："&amp;基本信息输入表!M6</f>
        <v>产权持有人：湖北省徽工生物技本研究有限公司</v>
      </c>
      <c r="M5" s="10" t="str">
        <f>"金额单位："&amp;基本信息输入表!M10&amp;"元"</f>
        <v>金额单位：人民币元</v>
      </c>
    </row>
    <row r="6" s="2" customFormat="1" customHeight="1" spans="1:14">
      <c r="A6" s="11" t="s">
        <v>401</v>
      </c>
      <c r="B6" s="26" t="s">
        <v>694</v>
      </c>
      <c r="C6" s="26" t="s">
        <v>828</v>
      </c>
      <c r="D6" s="26" t="s">
        <v>829</v>
      </c>
      <c r="E6" s="26" t="s">
        <v>743</v>
      </c>
      <c r="F6" s="26" t="s">
        <v>690</v>
      </c>
      <c r="G6" s="11" t="s">
        <v>830</v>
      </c>
      <c r="H6" s="26" t="s">
        <v>831</v>
      </c>
      <c r="I6" s="26" t="s">
        <v>403</v>
      </c>
      <c r="J6" s="64" t="s">
        <v>502</v>
      </c>
      <c r="K6" s="11" t="s">
        <v>405</v>
      </c>
      <c r="L6" s="11" t="s">
        <v>407</v>
      </c>
      <c r="M6" s="11" t="s">
        <v>503</v>
      </c>
      <c r="N6" s="14" t="s">
        <v>518</v>
      </c>
    </row>
    <row r="7" ht="15.6" spans="1:14">
      <c r="A7" s="15" t="str">
        <f>IF(B7="","",ROW()-6)</f>
        <v/>
      </c>
      <c r="B7" s="16"/>
      <c r="C7" s="16"/>
      <c r="D7" s="16"/>
      <c r="E7" s="16"/>
      <c r="F7" s="388"/>
      <c r="G7" s="17"/>
      <c r="H7" s="16"/>
      <c r="I7" s="18"/>
      <c r="J7" s="18"/>
      <c r="K7" s="18"/>
      <c r="L7" s="18" t="str">
        <f t="shared" ref="L7:L27" si="0">IF(J7=0,"",(K7-J7)/J7*100)</f>
        <v/>
      </c>
      <c r="M7" s="16"/>
      <c r="N7" s="19" t="s">
        <v>519</v>
      </c>
    </row>
    <row r="8" ht="15.6" spans="1:14">
      <c r="A8" s="15" t="str">
        <f t="shared" ref="A8:A26" si="1">IF(B8="","",ROW()-6)</f>
        <v/>
      </c>
      <c r="B8" s="16"/>
      <c r="C8" s="16"/>
      <c r="D8" s="16"/>
      <c r="E8" s="16"/>
      <c r="F8" s="388"/>
      <c r="G8" s="17"/>
      <c r="H8" s="16"/>
      <c r="I8" s="18"/>
      <c r="J8" s="18"/>
      <c r="K8" s="18"/>
      <c r="L8" s="18" t="str">
        <f t="shared" si="0"/>
        <v/>
      </c>
      <c r="M8" s="16"/>
      <c r="N8" s="19" t="s">
        <v>520</v>
      </c>
    </row>
    <row r="9" ht="15.6" spans="1:14">
      <c r="A9" s="15" t="str">
        <f t="shared" si="1"/>
        <v/>
      </c>
      <c r="B9" s="16"/>
      <c r="C9" s="16"/>
      <c r="D9" s="16"/>
      <c r="E9" s="16"/>
      <c r="F9" s="388"/>
      <c r="G9" s="17"/>
      <c r="H9" s="16"/>
      <c r="I9" s="18"/>
      <c r="J9" s="18"/>
      <c r="K9" s="18"/>
      <c r="L9" s="18" t="str">
        <f t="shared" si="0"/>
        <v/>
      </c>
      <c r="M9" s="16"/>
      <c r="N9" s="19" t="s">
        <v>521</v>
      </c>
    </row>
    <row r="10" ht="15.6" spans="1:14">
      <c r="A10" s="15" t="str">
        <f t="shared" si="1"/>
        <v/>
      </c>
      <c r="B10" s="16"/>
      <c r="C10" s="16"/>
      <c r="D10" s="16"/>
      <c r="E10" s="16"/>
      <c r="F10" s="388"/>
      <c r="G10" s="17"/>
      <c r="H10" s="16"/>
      <c r="I10" s="18"/>
      <c r="J10" s="18"/>
      <c r="K10" s="18"/>
      <c r="L10" s="18" t="str">
        <f t="shared" si="0"/>
        <v/>
      </c>
      <c r="M10" s="16"/>
      <c r="N10" s="19" t="s">
        <v>522</v>
      </c>
    </row>
    <row r="11" ht="15.6" spans="1:14">
      <c r="A11" s="15" t="str">
        <f t="shared" si="1"/>
        <v/>
      </c>
      <c r="B11" s="16"/>
      <c r="C11" s="16"/>
      <c r="D11" s="16"/>
      <c r="E11" s="16"/>
      <c r="F11" s="388"/>
      <c r="G11" s="17"/>
      <c r="H11" s="16"/>
      <c r="I11" s="18"/>
      <c r="J11" s="18"/>
      <c r="K11" s="18"/>
      <c r="L11" s="18" t="str">
        <f t="shared" si="0"/>
        <v/>
      </c>
      <c r="M11" s="16"/>
      <c r="N11" s="19" t="s">
        <v>523</v>
      </c>
    </row>
    <row r="12" ht="15.6" spans="1:14">
      <c r="A12" s="15" t="str">
        <f t="shared" si="1"/>
        <v/>
      </c>
      <c r="B12" s="16"/>
      <c r="C12" s="16"/>
      <c r="D12" s="16"/>
      <c r="E12" s="16"/>
      <c r="F12" s="388"/>
      <c r="G12" s="17"/>
      <c r="H12" s="16"/>
      <c r="I12" s="18"/>
      <c r="J12" s="18"/>
      <c r="K12" s="18"/>
      <c r="L12" s="18" t="str">
        <f t="shared" si="0"/>
        <v/>
      </c>
      <c r="M12" s="16"/>
      <c r="N12" s="19" t="s">
        <v>524</v>
      </c>
    </row>
    <row r="13" ht="15.6" spans="1:14">
      <c r="A13" s="15" t="str">
        <f t="shared" si="1"/>
        <v/>
      </c>
      <c r="B13" s="16"/>
      <c r="C13" s="16"/>
      <c r="D13" s="16"/>
      <c r="E13" s="16"/>
      <c r="F13" s="388"/>
      <c r="G13" s="17"/>
      <c r="H13" s="16"/>
      <c r="I13" s="18"/>
      <c r="J13" s="18"/>
      <c r="K13" s="18"/>
      <c r="L13" s="18" t="str">
        <f t="shared" si="0"/>
        <v/>
      </c>
      <c r="M13" s="16"/>
      <c r="N13" s="19" t="s">
        <v>525</v>
      </c>
    </row>
    <row r="14" ht="15.6" spans="1:14">
      <c r="A14" s="15" t="str">
        <f t="shared" si="1"/>
        <v/>
      </c>
      <c r="B14" s="16"/>
      <c r="C14" s="16"/>
      <c r="D14" s="16"/>
      <c r="E14" s="16"/>
      <c r="F14" s="388"/>
      <c r="G14" s="17"/>
      <c r="H14" s="16"/>
      <c r="I14" s="18"/>
      <c r="J14" s="18"/>
      <c r="K14" s="18"/>
      <c r="L14" s="18" t="str">
        <f t="shared" si="0"/>
        <v/>
      </c>
      <c r="M14" s="16"/>
      <c r="N14" s="19" t="s">
        <v>526</v>
      </c>
    </row>
    <row r="15" ht="15.6" spans="1:14">
      <c r="A15" s="15" t="str">
        <f t="shared" si="1"/>
        <v/>
      </c>
      <c r="B15" s="16"/>
      <c r="C15" s="16"/>
      <c r="D15" s="16"/>
      <c r="E15" s="16"/>
      <c r="F15" s="388"/>
      <c r="G15" s="17"/>
      <c r="H15" s="16"/>
      <c r="I15" s="18"/>
      <c r="J15" s="18"/>
      <c r="K15" s="18" t="s">
        <v>832</v>
      </c>
      <c r="L15" s="18" t="str">
        <f t="shared" si="0"/>
        <v/>
      </c>
      <c r="M15" s="16"/>
      <c r="N15" s="19" t="s">
        <v>527</v>
      </c>
    </row>
    <row r="16" ht="15.6" spans="1:14">
      <c r="A16" s="15" t="str">
        <f t="shared" si="1"/>
        <v/>
      </c>
      <c r="B16" s="16"/>
      <c r="C16" s="16"/>
      <c r="D16" s="16"/>
      <c r="E16" s="16"/>
      <c r="F16" s="388"/>
      <c r="G16" s="17"/>
      <c r="H16" s="16"/>
      <c r="I16" s="18"/>
      <c r="J16" s="18"/>
      <c r="K16" s="18"/>
      <c r="L16" s="18" t="str">
        <f t="shared" si="0"/>
        <v/>
      </c>
      <c r="M16" s="16"/>
      <c r="N16" s="19" t="s">
        <v>528</v>
      </c>
    </row>
    <row r="17" ht="15.6" spans="1:14">
      <c r="A17" s="15" t="str">
        <f t="shared" si="1"/>
        <v/>
      </c>
      <c r="B17" s="16"/>
      <c r="C17" s="16"/>
      <c r="D17" s="16"/>
      <c r="E17" s="16"/>
      <c r="F17" s="388"/>
      <c r="G17" s="17"/>
      <c r="H17" s="16"/>
      <c r="I17" s="18"/>
      <c r="J17" s="18"/>
      <c r="K17" s="18"/>
      <c r="L17" s="18" t="str">
        <f t="shared" si="0"/>
        <v/>
      </c>
      <c r="M17" s="16"/>
      <c r="N17" s="19" t="s">
        <v>529</v>
      </c>
    </row>
    <row r="18" ht="15.6" spans="1:14">
      <c r="A18" s="15" t="str">
        <f t="shared" si="1"/>
        <v/>
      </c>
      <c r="B18" s="16"/>
      <c r="C18" s="16"/>
      <c r="D18" s="16"/>
      <c r="E18" s="16"/>
      <c r="F18" s="388"/>
      <c r="G18" s="17"/>
      <c r="H18" s="16"/>
      <c r="I18" s="18"/>
      <c r="J18" s="18"/>
      <c r="K18" s="18"/>
      <c r="L18" s="18" t="str">
        <f t="shared" si="0"/>
        <v/>
      </c>
      <c r="M18" s="16"/>
      <c r="N18" s="19" t="s">
        <v>530</v>
      </c>
    </row>
    <row r="19" ht="15.6" spans="1:14">
      <c r="A19" s="15" t="str">
        <f t="shared" si="1"/>
        <v/>
      </c>
      <c r="B19" s="16"/>
      <c r="C19" s="16"/>
      <c r="D19" s="16"/>
      <c r="E19" s="16"/>
      <c r="F19" s="388"/>
      <c r="G19" s="17"/>
      <c r="H19" s="16"/>
      <c r="I19" s="18"/>
      <c r="J19" s="18"/>
      <c r="K19" s="18"/>
      <c r="L19" s="18" t="str">
        <f t="shared" si="0"/>
        <v/>
      </c>
      <c r="M19" s="16"/>
      <c r="N19" s="19" t="s">
        <v>531</v>
      </c>
    </row>
    <row r="20" ht="15.6" spans="1:14">
      <c r="A20" s="15" t="str">
        <f t="shared" si="1"/>
        <v/>
      </c>
      <c r="B20" s="16"/>
      <c r="C20" s="16"/>
      <c r="D20" s="16"/>
      <c r="E20" s="16"/>
      <c r="F20" s="388"/>
      <c r="G20" s="17"/>
      <c r="H20" s="16"/>
      <c r="I20" s="18"/>
      <c r="J20" s="18"/>
      <c r="K20" s="18"/>
      <c r="L20" s="18" t="str">
        <f t="shared" si="0"/>
        <v/>
      </c>
      <c r="M20" s="16"/>
      <c r="N20" s="19" t="s">
        <v>532</v>
      </c>
    </row>
    <row r="21" ht="15.6" spans="1:14">
      <c r="A21" s="15" t="str">
        <f t="shared" si="1"/>
        <v/>
      </c>
      <c r="B21" s="16"/>
      <c r="C21" s="16"/>
      <c r="D21" s="16"/>
      <c r="E21" s="16"/>
      <c r="F21" s="388"/>
      <c r="G21" s="17"/>
      <c r="H21" s="16"/>
      <c r="I21" s="18"/>
      <c r="J21" s="18"/>
      <c r="K21" s="18"/>
      <c r="L21" s="18" t="str">
        <f t="shared" si="0"/>
        <v/>
      </c>
      <c r="M21" s="16"/>
      <c r="N21" s="19" t="s">
        <v>533</v>
      </c>
    </row>
    <row r="22" ht="15.6" spans="1:14">
      <c r="A22" s="15" t="str">
        <f t="shared" si="1"/>
        <v/>
      </c>
      <c r="B22" s="16"/>
      <c r="C22" s="16"/>
      <c r="D22" s="16"/>
      <c r="E22" s="16"/>
      <c r="F22" s="388"/>
      <c r="G22" s="17"/>
      <c r="H22" s="16"/>
      <c r="I22" s="18"/>
      <c r="J22" s="18"/>
      <c r="K22" s="18"/>
      <c r="L22" s="18" t="str">
        <f t="shared" si="0"/>
        <v/>
      </c>
      <c r="M22" s="16"/>
      <c r="N22" s="19" t="s">
        <v>538</v>
      </c>
    </row>
    <row r="23" ht="15.6" spans="1:14">
      <c r="A23" s="15" t="str">
        <f t="shared" si="1"/>
        <v/>
      </c>
      <c r="B23" s="16"/>
      <c r="C23" s="16"/>
      <c r="D23" s="16"/>
      <c r="E23" s="16"/>
      <c r="F23" s="388"/>
      <c r="G23" s="17"/>
      <c r="H23" s="16"/>
      <c r="I23" s="18"/>
      <c r="J23" s="18"/>
      <c r="K23" s="18"/>
      <c r="L23" s="18" t="str">
        <f t="shared" si="0"/>
        <v/>
      </c>
      <c r="M23" s="16"/>
      <c r="N23" s="19" t="s">
        <v>539</v>
      </c>
    </row>
    <row r="24" ht="15.6" spans="1:14">
      <c r="A24" s="15" t="str">
        <f t="shared" si="1"/>
        <v/>
      </c>
      <c r="B24" s="16"/>
      <c r="C24" s="16"/>
      <c r="D24" s="16"/>
      <c r="E24" s="16"/>
      <c r="F24" s="388"/>
      <c r="G24" s="17"/>
      <c r="H24" s="16"/>
      <c r="I24" s="18"/>
      <c r="J24" s="18"/>
      <c r="K24" s="18"/>
      <c r="L24" s="18" t="str">
        <f t="shared" si="0"/>
        <v/>
      </c>
      <c r="M24" s="16"/>
      <c r="N24" s="19" t="s">
        <v>540</v>
      </c>
    </row>
    <row r="25" ht="15.6" spans="1:14">
      <c r="A25" s="15" t="str">
        <f t="shared" si="1"/>
        <v/>
      </c>
      <c r="B25" s="16"/>
      <c r="C25" s="16"/>
      <c r="D25" s="16"/>
      <c r="E25" s="16"/>
      <c r="F25" s="388"/>
      <c r="G25" s="17"/>
      <c r="H25" s="16"/>
      <c r="I25" s="18"/>
      <c r="J25" s="18"/>
      <c r="K25" s="18"/>
      <c r="L25" s="18" t="str">
        <f t="shared" si="0"/>
        <v/>
      </c>
      <c r="M25" s="16"/>
      <c r="N25" s="19" t="s">
        <v>541</v>
      </c>
    </row>
    <row r="26" ht="15.6" spans="1:14">
      <c r="A26" s="15" t="str">
        <f t="shared" si="1"/>
        <v/>
      </c>
      <c r="B26" s="16"/>
      <c r="C26" s="16"/>
      <c r="D26" s="16"/>
      <c r="E26" s="16"/>
      <c r="F26" s="388"/>
      <c r="G26" s="17"/>
      <c r="H26" s="16"/>
      <c r="I26" s="18"/>
      <c r="J26" s="18"/>
      <c r="K26" s="18"/>
      <c r="L26" s="18" t="str">
        <f t="shared" si="0"/>
        <v/>
      </c>
      <c r="M26" s="16"/>
      <c r="N26" s="19" t="s">
        <v>542</v>
      </c>
    </row>
    <row r="27" customHeight="1" spans="1:14">
      <c r="A27" s="20" t="s">
        <v>511</v>
      </c>
      <c r="B27" s="21"/>
      <c r="C27" s="21"/>
      <c r="D27" s="21"/>
      <c r="E27" s="21"/>
      <c r="F27" s="389"/>
      <c r="G27" s="22"/>
      <c r="H27" s="22"/>
      <c r="I27" s="18">
        <f>SUM(I7:I26)</f>
        <v>0</v>
      </c>
      <c r="J27" s="18">
        <f>SUM(J7:J26)</f>
        <v>0</v>
      </c>
      <c r="K27" s="18">
        <f>SUM(K7:K26)</f>
        <v>0</v>
      </c>
      <c r="L27" s="18" t="str">
        <f t="shared" si="0"/>
        <v/>
      </c>
      <c r="M27" s="23"/>
    </row>
    <row r="28" customHeight="1" spans="1:14">
      <c r="A28" s="3" t="str">
        <f>基本信息输入表!$K$6&amp;"填表人："&amp;基本信息输入表!$M$42</f>
        <v>产权持有人填表人：袁佳</v>
      </c>
      <c r="K28" s="3" t="str">
        <f>"评估人员："&amp;基本信息输入表!$Q$42</f>
        <v>评估人员：韩策</v>
      </c>
      <c r="N28" s="27"/>
    </row>
    <row r="29" customHeight="1" spans="1:14">
      <c r="A29" s="3" t="str">
        <f>"填表日期："&amp;YEAR(基本信息输入表!$O$42)&amp;"年"&amp;MONTH(基本信息输入表!$O$42)&amp;"月"&amp;DAY(基本信息输入表!$O$42)&amp;"日"</f>
        <v>填表日期：2025年12月15日</v>
      </c>
    </row>
  </sheetData>
  <mergeCells count="3">
    <mergeCell ref="A2:M2"/>
    <mergeCell ref="A3:M3"/>
    <mergeCell ref="A27:B2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scale="94" fitToHeight="0" orientation="landscape"/>
  <headerFooter scaleWithDoc="0">
    <oddFooter>&amp;C&amp;"宋体,常规"&amp;10第&amp;"Arial Narrow,常规"&amp;P&amp;"宋体,常规"页，共&amp;"Arial Narrow,常规"&amp;N&amp;"宋体,常规"页</oddFooter>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一年到期非流动资产">
    <pageSetUpPr fitToPage="1"/>
  </sheetPr>
  <dimension ref="A1:J29"/>
  <sheetViews>
    <sheetView showGridLines="0" topLeftCell="A5" workbookViewId="0">
      <selection activeCell="H6" sqref="H6"/>
    </sheetView>
  </sheetViews>
  <sheetFormatPr defaultColWidth="9" defaultRowHeight="15.75" customHeight="1"/>
  <cols>
    <col min="1" max="1" width="5.66666666666667" style="3" customWidth="1"/>
    <col min="2" max="2" width="17.6666666666667" style="3" customWidth="1"/>
    <col min="3" max="3" width="12.1666666666667" style="3" customWidth="1"/>
    <col min="4" max="4" width="15.5" style="3" customWidth="1"/>
    <col min="5" max="5" width="15.5" style="3" hidden="1" customWidth="1" outlineLevel="1"/>
    <col min="6" max="6" width="15.6666666666667" style="3" customWidth="1" collapsed="1"/>
    <col min="7" max="8" width="12.6666666666667" style="3" customWidth="1"/>
    <col min="9" max="9" width="15.6666666666667" style="3" customWidth="1"/>
    <col min="10" max="16384" width="9" style="3"/>
  </cols>
  <sheetData>
    <row r="1" customHeight="1" spans="1:10">
      <c r="A1" s="4" t="s">
        <v>398</v>
      </c>
    </row>
    <row r="2" s="1" customFormat="1" ht="30" customHeight="1" spans="1:10">
      <c r="A2" s="5" t="s">
        <v>833</v>
      </c>
      <c r="B2" s="5"/>
      <c r="C2" s="5"/>
      <c r="D2" s="5"/>
      <c r="E2" s="5"/>
      <c r="F2" s="5"/>
      <c r="G2" s="5"/>
      <c r="H2" s="5"/>
      <c r="I2" s="5"/>
      <c r="J2" s="3"/>
    </row>
    <row r="3" customHeight="1" spans="1:10">
      <c r="A3" s="2" t="str">
        <f>"评估基准日："&amp;TEXT(基本信息输入表!M7,"yyyy年mm月dd日")</f>
        <v>评估基准日：2025年11月30日</v>
      </c>
      <c r="B3" s="2"/>
      <c r="C3" s="2"/>
      <c r="D3" s="2"/>
      <c r="E3" s="2"/>
      <c r="F3" s="2"/>
      <c r="G3" s="2"/>
      <c r="H3" s="2"/>
      <c r="I3" s="2"/>
      <c r="J3" s="27"/>
    </row>
    <row r="4" ht="14.25" customHeight="1" spans="1:10">
      <c r="A4" s="2"/>
      <c r="B4" s="2"/>
      <c r="C4" s="2"/>
      <c r="D4" s="2"/>
      <c r="E4" s="2"/>
      <c r="F4" s="2"/>
      <c r="G4" s="2"/>
      <c r="H4" s="2"/>
      <c r="I4" s="25" t="s">
        <v>834</v>
      </c>
    </row>
    <row r="5" customHeight="1" spans="1:10">
      <c r="A5" s="3" t="str">
        <f>基本信息输入表!K6&amp;"："&amp;基本信息输入表!M6</f>
        <v>产权持有人：湖北省徽工生物技本研究有限公司</v>
      </c>
      <c r="I5" s="10" t="str">
        <f>"金额单位："&amp;基本信息输入表!M10&amp;"元"</f>
        <v>金额单位：人民币元</v>
      </c>
    </row>
    <row r="6" s="2" customFormat="1" customHeight="1" spans="1:10">
      <c r="A6" s="11" t="s">
        <v>401</v>
      </c>
      <c r="B6" s="11" t="s">
        <v>835</v>
      </c>
      <c r="C6" s="11" t="s">
        <v>618</v>
      </c>
      <c r="D6" s="11" t="s">
        <v>836</v>
      </c>
      <c r="E6" s="26" t="s">
        <v>403</v>
      </c>
      <c r="F6" s="64" t="s">
        <v>502</v>
      </c>
      <c r="G6" s="11" t="s">
        <v>405</v>
      </c>
      <c r="H6" s="11" t="s">
        <v>407</v>
      </c>
      <c r="I6" s="11" t="s">
        <v>503</v>
      </c>
      <c r="J6" s="14" t="s">
        <v>518</v>
      </c>
    </row>
    <row r="7" ht="15.6" spans="1:10">
      <c r="A7" s="15" t="str">
        <f>IF(B7="","",ROW()-6)</f>
        <v/>
      </c>
      <c r="B7" s="16"/>
      <c r="C7" s="17"/>
      <c r="D7" s="16"/>
      <c r="E7" s="18"/>
      <c r="F7" s="18"/>
      <c r="G7" s="18"/>
      <c r="H7" s="18" t="str">
        <f t="shared" ref="H7:H27" si="0">IF(F7=0,"",(G7-F7)/F7*100)</f>
        <v/>
      </c>
      <c r="I7" s="16"/>
      <c r="J7" s="19" t="s">
        <v>519</v>
      </c>
    </row>
    <row r="8" ht="15.6" spans="1:10">
      <c r="A8" s="15" t="str">
        <f t="shared" ref="A8:A26" si="1">IF(B8="","",ROW()-6)</f>
        <v/>
      </c>
      <c r="B8" s="16"/>
      <c r="C8" s="17"/>
      <c r="D8" s="16"/>
      <c r="E8" s="18"/>
      <c r="F8" s="18"/>
      <c r="G8" s="18"/>
      <c r="H8" s="18" t="str">
        <f t="shared" si="0"/>
        <v/>
      </c>
      <c r="I8" s="16"/>
      <c r="J8" s="19" t="s">
        <v>520</v>
      </c>
    </row>
    <row r="9" ht="15.6" spans="1:10">
      <c r="A9" s="15" t="str">
        <f t="shared" si="1"/>
        <v/>
      </c>
      <c r="B9" s="16"/>
      <c r="C9" s="17"/>
      <c r="D9" s="16"/>
      <c r="E9" s="18"/>
      <c r="F9" s="18"/>
      <c r="G9" s="18"/>
      <c r="H9" s="18" t="str">
        <f t="shared" si="0"/>
        <v/>
      </c>
      <c r="I9" s="16"/>
      <c r="J9" s="19" t="s">
        <v>521</v>
      </c>
    </row>
    <row r="10" ht="15.6" spans="1:10">
      <c r="A10" s="15" t="str">
        <f t="shared" si="1"/>
        <v/>
      </c>
      <c r="B10" s="16"/>
      <c r="C10" s="17"/>
      <c r="D10" s="16"/>
      <c r="E10" s="18"/>
      <c r="F10" s="18"/>
      <c r="G10" s="18"/>
      <c r="H10" s="18" t="str">
        <f t="shared" si="0"/>
        <v/>
      </c>
      <c r="I10" s="16"/>
      <c r="J10" s="19" t="s">
        <v>522</v>
      </c>
    </row>
    <row r="11" ht="15.6" spans="1:10">
      <c r="A11" s="15" t="str">
        <f t="shared" si="1"/>
        <v/>
      </c>
      <c r="B11" s="16"/>
      <c r="C11" s="17"/>
      <c r="D11" s="16"/>
      <c r="E11" s="18"/>
      <c r="F11" s="18"/>
      <c r="G11" s="18"/>
      <c r="H11" s="18" t="str">
        <f t="shared" si="0"/>
        <v/>
      </c>
      <c r="I11" s="16"/>
      <c r="J11" s="19" t="s">
        <v>523</v>
      </c>
    </row>
    <row r="12" ht="15.6" spans="1:10">
      <c r="A12" s="15" t="str">
        <f t="shared" si="1"/>
        <v/>
      </c>
      <c r="B12" s="16"/>
      <c r="C12" s="17"/>
      <c r="D12" s="16"/>
      <c r="E12" s="18"/>
      <c r="F12" s="18"/>
      <c r="G12" s="18"/>
      <c r="H12" s="18" t="str">
        <f t="shared" si="0"/>
        <v/>
      </c>
      <c r="I12" s="16"/>
      <c r="J12" s="19" t="s">
        <v>524</v>
      </c>
    </row>
    <row r="13" ht="15.6" spans="1:10">
      <c r="A13" s="15" t="str">
        <f t="shared" si="1"/>
        <v/>
      </c>
      <c r="B13" s="16"/>
      <c r="C13" s="17"/>
      <c r="D13" s="16"/>
      <c r="E13" s="18"/>
      <c r="F13" s="18"/>
      <c r="G13" s="18"/>
      <c r="H13" s="18" t="str">
        <f t="shared" si="0"/>
        <v/>
      </c>
      <c r="I13" s="16"/>
      <c r="J13" s="19" t="s">
        <v>525</v>
      </c>
    </row>
    <row r="14" ht="15.6" spans="1:10">
      <c r="A14" s="15" t="str">
        <f t="shared" si="1"/>
        <v/>
      </c>
      <c r="B14" s="16"/>
      <c r="C14" s="17"/>
      <c r="D14" s="16"/>
      <c r="E14" s="18"/>
      <c r="F14" s="18"/>
      <c r="G14" s="18"/>
      <c r="H14" s="18" t="str">
        <f t="shared" si="0"/>
        <v/>
      </c>
      <c r="I14" s="16"/>
      <c r="J14" s="19" t="s">
        <v>526</v>
      </c>
    </row>
    <row r="15" ht="15.6" spans="1:10">
      <c r="A15" s="15" t="str">
        <f t="shared" si="1"/>
        <v/>
      </c>
      <c r="B15" s="16"/>
      <c r="C15" s="17"/>
      <c r="D15" s="16"/>
      <c r="E15" s="18"/>
      <c r="F15" s="18"/>
      <c r="G15" s="18"/>
      <c r="H15" s="18" t="str">
        <f t="shared" si="0"/>
        <v/>
      </c>
      <c r="I15" s="16"/>
      <c r="J15" s="19" t="s">
        <v>527</v>
      </c>
    </row>
    <row r="16" ht="15.6" spans="1:10">
      <c r="A16" s="15" t="str">
        <f t="shared" si="1"/>
        <v/>
      </c>
      <c r="B16" s="16"/>
      <c r="C16" s="17"/>
      <c r="D16" s="16"/>
      <c r="E16" s="18"/>
      <c r="F16" s="18"/>
      <c r="G16" s="18"/>
      <c r="H16" s="18" t="str">
        <f t="shared" si="0"/>
        <v/>
      </c>
      <c r="I16" s="16"/>
      <c r="J16" s="19" t="s">
        <v>528</v>
      </c>
    </row>
    <row r="17" ht="15.6" spans="1:10">
      <c r="A17" s="15" t="str">
        <f t="shared" si="1"/>
        <v/>
      </c>
      <c r="B17" s="16"/>
      <c r="C17" s="17"/>
      <c r="D17" s="16"/>
      <c r="E17" s="18"/>
      <c r="F17" s="18"/>
      <c r="G17" s="18"/>
      <c r="H17" s="18" t="str">
        <f t="shared" si="0"/>
        <v/>
      </c>
      <c r="I17" s="16"/>
      <c r="J17" s="19" t="s">
        <v>529</v>
      </c>
    </row>
    <row r="18" ht="15.6" spans="1:10">
      <c r="A18" s="15" t="str">
        <f t="shared" si="1"/>
        <v/>
      </c>
      <c r="B18" s="16"/>
      <c r="C18" s="17"/>
      <c r="D18" s="16"/>
      <c r="E18" s="18"/>
      <c r="F18" s="18"/>
      <c r="G18" s="18"/>
      <c r="H18" s="18" t="str">
        <f t="shared" si="0"/>
        <v/>
      </c>
      <c r="I18" s="16"/>
      <c r="J18" s="19" t="s">
        <v>530</v>
      </c>
    </row>
    <row r="19" ht="15.6" spans="1:10">
      <c r="A19" s="15" t="str">
        <f t="shared" si="1"/>
        <v/>
      </c>
      <c r="B19" s="16"/>
      <c r="C19" s="17"/>
      <c r="D19" s="16"/>
      <c r="E19" s="18"/>
      <c r="F19" s="18"/>
      <c r="G19" s="18"/>
      <c r="H19" s="18" t="str">
        <f t="shared" si="0"/>
        <v/>
      </c>
      <c r="I19" s="16"/>
      <c r="J19" s="19" t="s">
        <v>531</v>
      </c>
    </row>
    <row r="20" ht="15.6" spans="1:10">
      <c r="A20" s="15" t="str">
        <f t="shared" si="1"/>
        <v/>
      </c>
      <c r="B20" s="16"/>
      <c r="C20" s="17"/>
      <c r="D20" s="16"/>
      <c r="E20" s="18"/>
      <c r="F20" s="18"/>
      <c r="G20" s="18"/>
      <c r="H20" s="18" t="str">
        <f t="shared" si="0"/>
        <v/>
      </c>
      <c r="I20" s="16"/>
      <c r="J20" s="19" t="s">
        <v>532</v>
      </c>
    </row>
    <row r="21" ht="15.6" spans="1:10">
      <c r="A21" s="15" t="str">
        <f t="shared" si="1"/>
        <v/>
      </c>
      <c r="B21" s="16"/>
      <c r="C21" s="17"/>
      <c r="D21" s="16"/>
      <c r="E21" s="18"/>
      <c r="F21" s="18"/>
      <c r="G21" s="18"/>
      <c r="H21" s="18" t="str">
        <f t="shared" si="0"/>
        <v/>
      </c>
      <c r="I21" s="16"/>
      <c r="J21" s="19" t="s">
        <v>533</v>
      </c>
    </row>
    <row r="22" ht="15.6" spans="1:10">
      <c r="A22" s="15" t="str">
        <f t="shared" si="1"/>
        <v/>
      </c>
      <c r="B22" s="16"/>
      <c r="C22" s="17"/>
      <c r="D22" s="16"/>
      <c r="E22" s="18"/>
      <c r="F22" s="18"/>
      <c r="G22" s="18"/>
      <c r="H22" s="18" t="str">
        <f t="shared" si="0"/>
        <v/>
      </c>
      <c r="I22" s="16"/>
      <c r="J22" s="19" t="s">
        <v>538</v>
      </c>
    </row>
    <row r="23" ht="15.6" spans="1:10">
      <c r="A23" s="15" t="str">
        <f t="shared" si="1"/>
        <v/>
      </c>
      <c r="B23" s="16"/>
      <c r="C23" s="17"/>
      <c r="D23" s="16"/>
      <c r="E23" s="18"/>
      <c r="F23" s="18"/>
      <c r="G23" s="18"/>
      <c r="H23" s="18" t="str">
        <f t="shared" si="0"/>
        <v/>
      </c>
      <c r="I23" s="16"/>
      <c r="J23" s="19" t="s">
        <v>539</v>
      </c>
    </row>
    <row r="24" ht="15.6" spans="1:10">
      <c r="A24" s="15" t="str">
        <f t="shared" si="1"/>
        <v/>
      </c>
      <c r="B24" s="16"/>
      <c r="C24" s="17"/>
      <c r="D24" s="16"/>
      <c r="E24" s="18"/>
      <c r="F24" s="18"/>
      <c r="G24" s="18"/>
      <c r="H24" s="18" t="str">
        <f t="shared" si="0"/>
        <v/>
      </c>
      <c r="I24" s="16"/>
      <c r="J24" s="19" t="s">
        <v>540</v>
      </c>
    </row>
    <row r="25" ht="15.6" spans="1:10">
      <c r="A25" s="15" t="str">
        <f t="shared" si="1"/>
        <v/>
      </c>
      <c r="B25" s="16"/>
      <c r="C25" s="17"/>
      <c r="D25" s="16"/>
      <c r="E25" s="18"/>
      <c r="F25" s="18"/>
      <c r="G25" s="18"/>
      <c r="H25" s="18" t="str">
        <f t="shared" si="0"/>
        <v/>
      </c>
      <c r="I25" s="16"/>
      <c r="J25" s="19" t="s">
        <v>541</v>
      </c>
    </row>
    <row r="26" ht="15.6" spans="1:10">
      <c r="A26" s="15" t="str">
        <f t="shared" si="1"/>
        <v/>
      </c>
      <c r="B26" s="16"/>
      <c r="C26" s="17"/>
      <c r="D26" s="16"/>
      <c r="E26" s="18"/>
      <c r="F26" s="18"/>
      <c r="G26" s="18"/>
      <c r="H26" s="18" t="str">
        <f t="shared" si="0"/>
        <v/>
      </c>
      <c r="I26" s="16"/>
      <c r="J26" s="19" t="s">
        <v>542</v>
      </c>
    </row>
    <row r="27" customHeight="1" spans="1:10">
      <c r="A27" s="20" t="s">
        <v>511</v>
      </c>
      <c r="B27" s="21"/>
      <c r="C27" s="22"/>
      <c r="D27" s="22"/>
      <c r="E27" s="18">
        <f>SUM(E7:E26)</f>
        <v>0</v>
      </c>
      <c r="F27" s="18">
        <f>SUM(F7:F26)</f>
        <v>0</v>
      </c>
      <c r="G27" s="18">
        <f>SUM(G7:G26)</f>
        <v>0</v>
      </c>
      <c r="H27" s="18" t="str">
        <f t="shared" si="0"/>
        <v/>
      </c>
      <c r="I27" s="23"/>
    </row>
    <row r="28" customHeight="1" spans="1:10">
      <c r="A28" s="3" t="str">
        <f>基本信息输入表!$K$6&amp;"填表人："&amp;基本信息输入表!$M$43</f>
        <v>产权持有人填表人：袁佳</v>
      </c>
      <c r="G28" s="3" t="str">
        <f>"评估人员："&amp;基本信息输入表!$Q$43</f>
        <v>评估人员：韩策</v>
      </c>
      <c r="J28" s="27"/>
    </row>
    <row r="29" customHeight="1" spans="1:10">
      <c r="A29" s="3" t="str">
        <f>"填表日期："&amp;YEAR(基本信息输入表!$O$43)&amp;"年"&amp;MONTH(基本信息输入表!$O$43)&amp;"月"&amp;DAY(基本信息输入表!$O$43)&amp;"日"</f>
        <v>填表日期：2025年12月15日</v>
      </c>
    </row>
  </sheetData>
  <mergeCells count="3">
    <mergeCell ref="A2:I2"/>
    <mergeCell ref="A3:I3"/>
    <mergeCell ref="A27:B2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scale="94" fitToHeight="0" orientation="landscape"/>
  <headerFooter scaleWithDoc="0">
    <oddFooter>&amp;C&amp;"宋体,常规"&amp;10第&amp;"Arial Narrow,常规"&amp;P&amp;"宋体,常规"页，共&amp;"Arial Narrow,常规"&amp;N&amp;"宋体,常规"页</oddFooter>
  </headerFooter>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其他流动资产">
    <pageSetUpPr fitToPage="1"/>
  </sheetPr>
  <dimension ref="A1:K29"/>
  <sheetViews>
    <sheetView showGridLines="0" topLeftCell="A4" workbookViewId="0">
      <selection activeCell="H6" sqref="H6"/>
    </sheetView>
  </sheetViews>
  <sheetFormatPr defaultColWidth="9" defaultRowHeight="15.75" customHeight="1"/>
  <cols>
    <col min="1" max="1" width="5.5" style="3" customWidth="1"/>
    <col min="2" max="2" width="18.1666666666667" style="3" customWidth="1"/>
    <col min="3" max="3" width="8.16666666666667" style="3" customWidth="1"/>
    <col min="4" max="4" width="12.6666666666667" style="3" customWidth="1"/>
    <col min="5" max="6" width="12.6666666666667" style="3" hidden="1" customWidth="1" outlineLevel="1"/>
    <col min="7" max="7" width="12.6666666666667" style="3" customWidth="1" collapsed="1"/>
    <col min="8" max="8" width="12.6666666666667" style="3" customWidth="1"/>
    <col min="9" max="9" width="9.66666666666667" style="3" customWidth="1"/>
    <col min="10" max="10" width="13.1666666666667" style="3" customWidth="1"/>
    <col min="11" max="11" width="9" style="2"/>
    <col min="12" max="16384" width="9" style="3"/>
  </cols>
  <sheetData>
    <row r="1" customHeight="1" spans="1:11">
      <c r="A1" s="4" t="s">
        <v>398</v>
      </c>
    </row>
    <row r="2" s="1" customFormat="1" ht="30" customHeight="1" spans="1:11">
      <c r="A2" s="5" t="s">
        <v>837</v>
      </c>
      <c r="B2" s="5"/>
      <c r="C2" s="5"/>
      <c r="D2" s="5"/>
      <c r="E2" s="5"/>
      <c r="F2" s="5"/>
      <c r="G2" s="5"/>
      <c r="H2" s="5"/>
      <c r="I2" s="5"/>
      <c r="J2" s="5"/>
      <c r="K2" s="6"/>
    </row>
    <row r="3" customHeight="1" spans="1:11">
      <c r="A3" s="2" t="str">
        <f>"评估基准日："&amp;TEXT(基本信息输入表!M7,"yyyy年mm月dd日")</f>
        <v>评估基准日：2025年11月30日</v>
      </c>
      <c r="B3" s="2"/>
      <c r="C3" s="2"/>
      <c r="D3" s="2"/>
      <c r="E3" s="2"/>
      <c r="F3" s="2"/>
      <c r="G3" s="2"/>
      <c r="H3" s="2"/>
      <c r="I3" s="2"/>
      <c r="J3" s="2"/>
    </row>
    <row r="4" ht="14.25" customHeight="1" spans="1:11">
      <c r="A4" s="2"/>
      <c r="B4" s="2"/>
      <c r="C4" s="2"/>
      <c r="D4" s="2"/>
      <c r="E4" s="2"/>
      <c r="F4" s="2"/>
      <c r="G4" s="2"/>
      <c r="H4" s="2"/>
      <c r="I4" s="2"/>
      <c r="J4" s="25" t="s">
        <v>838</v>
      </c>
    </row>
    <row r="5" customHeight="1" spans="1:11">
      <c r="A5" s="3" t="str">
        <f>基本信息输入表!K6&amp;"："&amp;基本信息输入表!M6</f>
        <v>产权持有人：湖北省徽工生物技本研究有限公司</v>
      </c>
      <c r="J5" s="10" t="str">
        <f>"金额单位："&amp;基本信息输入表!M10&amp;"元"</f>
        <v>金额单位：人民币元</v>
      </c>
    </row>
    <row r="6" s="2" customFormat="1" customHeight="1" spans="1:11">
      <c r="A6" s="11" t="s">
        <v>401</v>
      </c>
      <c r="B6" s="11" t="s">
        <v>835</v>
      </c>
      <c r="C6" s="11" t="s">
        <v>618</v>
      </c>
      <c r="D6" s="11" t="s">
        <v>836</v>
      </c>
      <c r="E6" s="167" t="s">
        <v>570</v>
      </c>
      <c r="F6" s="339" t="s">
        <v>403</v>
      </c>
      <c r="G6" s="64" t="s">
        <v>502</v>
      </c>
      <c r="H6" s="11" t="s">
        <v>405</v>
      </c>
      <c r="I6" s="11" t="s">
        <v>407</v>
      </c>
      <c r="J6" s="11" t="s">
        <v>503</v>
      </c>
      <c r="K6" s="14" t="s">
        <v>518</v>
      </c>
    </row>
    <row r="7" ht="15.6" spans="1:11">
      <c r="A7" s="15" t="str">
        <f>IF(B7="","",ROW()-6)</f>
        <v/>
      </c>
      <c r="B7" s="16"/>
      <c r="C7" s="17"/>
      <c r="D7" s="16"/>
      <c r="E7" s="18"/>
      <c r="F7" s="18"/>
      <c r="G7" s="18"/>
      <c r="H7" s="18"/>
      <c r="I7" s="18" t="str">
        <f>IF(G7=0,"",(H7-G7)/G7*100)</f>
        <v/>
      </c>
      <c r="J7" s="16"/>
      <c r="K7" s="19" t="s">
        <v>519</v>
      </c>
    </row>
    <row r="8" ht="15.6" spans="1:11">
      <c r="A8" s="15" t="str">
        <f t="shared" ref="A8:A26" si="0">IF(B8="","",ROW()-6)</f>
        <v/>
      </c>
      <c r="B8" s="16"/>
      <c r="C8" s="17"/>
      <c r="D8" s="16"/>
      <c r="E8" s="18"/>
      <c r="F8" s="18"/>
      <c r="G8" s="18"/>
      <c r="H8" s="18"/>
      <c r="I8" s="18" t="str">
        <f t="shared" ref="I8:I27" si="1">IF(G8=0,"",(H8-G8)/G8*100)</f>
        <v/>
      </c>
      <c r="J8" s="16"/>
      <c r="K8" s="19" t="s">
        <v>520</v>
      </c>
    </row>
    <row r="9" ht="15.6" spans="1:11">
      <c r="A9" s="15" t="str">
        <f t="shared" si="0"/>
        <v/>
      </c>
      <c r="B9" s="16"/>
      <c r="C9" s="17"/>
      <c r="D9" s="16"/>
      <c r="E9" s="18"/>
      <c r="F9" s="18"/>
      <c r="G9" s="18"/>
      <c r="H9" s="18"/>
      <c r="I9" s="18" t="str">
        <f t="shared" si="1"/>
        <v/>
      </c>
      <c r="J9" s="16"/>
      <c r="K9" s="19" t="s">
        <v>521</v>
      </c>
    </row>
    <row r="10" ht="15.6" spans="1:11">
      <c r="A10" s="15" t="str">
        <f t="shared" si="0"/>
        <v/>
      </c>
      <c r="B10" s="16"/>
      <c r="C10" s="17"/>
      <c r="D10" s="16"/>
      <c r="E10" s="18"/>
      <c r="F10" s="18"/>
      <c r="G10" s="18"/>
      <c r="H10" s="18"/>
      <c r="I10" s="18" t="str">
        <f t="shared" si="1"/>
        <v/>
      </c>
      <c r="J10" s="16"/>
      <c r="K10" s="19" t="s">
        <v>522</v>
      </c>
    </row>
    <row r="11" ht="15.6" spans="1:11">
      <c r="A11" s="15" t="str">
        <f t="shared" si="0"/>
        <v/>
      </c>
      <c r="B11" s="16"/>
      <c r="C11" s="17"/>
      <c r="D11" s="16"/>
      <c r="E11" s="18"/>
      <c r="F11" s="18"/>
      <c r="G11" s="18"/>
      <c r="H11" s="18"/>
      <c r="I11" s="18" t="str">
        <f t="shared" si="1"/>
        <v/>
      </c>
      <c r="J11" s="16"/>
      <c r="K11" s="19" t="s">
        <v>523</v>
      </c>
    </row>
    <row r="12" ht="15.6" spans="1:11">
      <c r="A12" s="15" t="str">
        <f t="shared" si="0"/>
        <v/>
      </c>
      <c r="B12" s="16"/>
      <c r="C12" s="17"/>
      <c r="D12" s="16"/>
      <c r="E12" s="18"/>
      <c r="F12" s="18"/>
      <c r="G12" s="18"/>
      <c r="H12" s="18"/>
      <c r="I12" s="18" t="str">
        <f t="shared" si="1"/>
        <v/>
      </c>
      <c r="J12" s="16"/>
      <c r="K12" s="19" t="s">
        <v>524</v>
      </c>
    </row>
    <row r="13" ht="15.6" spans="1:11">
      <c r="A13" s="15" t="str">
        <f t="shared" si="0"/>
        <v/>
      </c>
      <c r="B13" s="16"/>
      <c r="C13" s="17"/>
      <c r="D13" s="16"/>
      <c r="E13" s="18"/>
      <c r="F13" s="18"/>
      <c r="G13" s="18"/>
      <c r="H13" s="18"/>
      <c r="I13" s="18" t="str">
        <f t="shared" si="1"/>
        <v/>
      </c>
      <c r="J13" s="16"/>
      <c r="K13" s="19" t="s">
        <v>525</v>
      </c>
    </row>
    <row r="14" ht="15.6" spans="1:11">
      <c r="A14" s="15" t="str">
        <f t="shared" si="0"/>
        <v/>
      </c>
      <c r="B14" s="16"/>
      <c r="C14" s="17"/>
      <c r="D14" s="16"/>
      <c r="E14" s="18"/>
      <c r="F14" s="18"/>
      <c r="G14" s="18"/>
      <c r="H14" s="18"/>
      <c r="I14" s="18" t="str">
        <f t="shared" si="1"/>
        <v/>
      </c>
      <c r="J14" s="16"/>
      <c r="K14" s="19" t="s">
        <v>526</v>
      </c>
    </row>
    <row r="15" ht="15.6" spans="1:11">
      <c r="A15" s="15" t="str">
        <f t="shared" si="0"/>
        <v/>
      </c>
      <c r="B15" s="16"/>
      <c r="C15" s="17"/>
      <c r="D15" s="16"/>
      <c r="E15" s="18"/>
      <c r="F15" s="18"/>
      <c r="G15" s="18"/>
      <c r="H15" s="18"/>
      <c r="I15" s="18" t="str">
        <f t="shared" si="1"/>
        <v/>
      </c>
      <c r="J15" s="16"/>
      <c r="K15" s="19" t="s">
        <v>527</v>
      </c>
    </row>
    <row r="16" ht="15.6" spans="1:11">
      <c r="A16" s="15" t="str">
        <f t="shared" si="0"/>
        <v/>
      </c>
      <c r="B16" s="16"/>
      <c r="C16" s="17"/>
      <c r="D16" s="16"/>
      <c r="E16" s="18"/>
      <c r="F16" s="18"/>
      <c r="G16" s="18"/>
      <c r="H16" s="18"/>
      <c r="I16" s="18" t="str">
        <f t="shared" si="1"/>
        <v/>
      </c>
      <c r="J16" s="16"/>
      <c r="K16" s="19" t="s">
        <v>528</v>
      </c>
    </row>
    <row r="17" ht="15.6" spans="1:11">
      <c r="A17" s="15" t="str">
        <f t="shared" si="0"/>
        <v/>
      </c>
      <c r="B17" s="16"/>
      <c r="C17" s="17"/>
      <c r="D17" s="16"/>
      <c r="E17" s="18"/>
      <c r="F17" s="18"/>
      <c r="G17" s="18"/>
      <c r="H17" s="18"/>
      <c r="I17" s="18" t="str">
        <f t="shared" si="1"/>
        <v/>
      </c>
      <c r="J17" s="16"/>
      <c r="K17" s="19" t="s">
        <v>529</v>
      </c>
    </row>
    <row r="18" ht="15.6" spans="1:11">
      <c r="A18" s="15" t="str">
        <f t="shared" si="0"/>
        <v/>
      </c>
      <c r="B18" s="16"/>
      <c r="C18" s="17"/>
      <c r="D18" s="16"/>
      <c r="E18" s="18"/>
      <c r="F18" s="18"/>
      <c r="G18" s="18"/>
      <c r="H18" s="18"/>
      <c r="I18" s="18" t="str">
        <f t="shared" si="1"/>
        <v/>
      </c>
      <c r="J18" s="16"/>
      <c r="K18" s="19" t="s">
        <v>530</v>
      </c>
    </row>
    <row r="19" ht="15.6" spans="1:11">
      <c r="A19" s="15" t="str">
        <f t="shared" si="0"/>
        <v/>
      </c>
      <c r="B19" s="16"/>
      <c r="C19" s="17"/>
      <c r="D19" s="16"/>
      <c r="E19" s="18"/>
      <c r="F19" s="18"/>
      <c r="G19" s="18"/>
      <c r="H19" s="18"/>
      <c r="I19" s="18" t="str">
        <f t="shared" si="1"/>
        <v/>
      </c>
      <c r="J19" s="16"/>
      <c r="K19" s="19" t="s">
        <v>531</v>
      </c>
    </row>
    <row r="20" ht="15.6" spans="1:11">
      <c r="A20" s="15" t="str">
        <f t="shared" si="0"/>
        <v/>
      </c>
      <c r="B20" s="16"/>
      <c r="C20" s="17"/>
      <c r="D20" s="16"/>
      <c r="E20" s="18"/>
      <c r="F20" s="18"/>
      <c r="G20" s="18"/>
      <c r="H20" s="18"/>
      <c r="I20" s="18" t="str">
        <f t="shared" si="1"/>
        <v/>
      </c>
      <c r="J20" s="16"/>
      <c r="K20" s="19" t="s">
        <v>532</v>
      </c>
    </row>
    <row r="21" ht="15.6" spans="1:11">
      <c r="A21" s="15" t="str">
        <f t="shared" si="0"/>
        <v/>
      </c>
      <c r="B21" s="16"/>
      <c r="C21" s="17"/>
      <c r="D21" s="16"/>
      <c r="E21" s="18"/>
      <c r="F21" s="18"/>
      <c r="G21" s="18"/>
      <c r="H21" s="18"/>
      <c r="I21" s="18" t="str">
        <f t="shared" si="1"/>
        <v/>
      </c>
      <c r="J21" s="16"/>
      <c r="K21" s="19" t="s">
        <v>533</v>
      </c>
    </row>
    <row r="22" ht="15.6" spans="1:11">
      <c r="A22" s="15" t="str">
        <f t="shared" si="0"/>
        <v/>
      </c>
      <c r="B22" s="16"/>
      <c r="C22" s="17"/>
      <c r="D22" s="16"/>
      <c r="E22" s="18"/>
      <c r="F22" s="18"/>
      <c r="G22" s="18"/>
      <c r="H22" s="18"/>
      <c r="I22" s="18" t="str">
        <f t="shared" si="1"/>
        <v/>
      </c>
      <c r="J22" s="16"/>
      <c r="K22" s="19" t="s">
        <v>538</v>
      </c>
    </row>
    <row r="23" ht="15.6" spans="1:11">
      <c r="A23" s="15" t="str">
        <f t="shared" si="0"/>
        <v/>
      </c>
      <c r="B23" s="16"/>
      <c r="C23" s="17"/>
      <c r="D23" s="16"/>
      <c r="E23" s="18"/>
      <c r="F23" s="18"/>
      <c r="G23" s="18"/>
      <c r="H23" s="18"/>
      <c r="I23" s="18" t="str">
        <f t="shared" si="1"/>
        <v/>
      </c>
      <c r="J23" s="16"/>
      <c r="K23" s="19" t="s">
        <v>539</v>
      </c>
    </row>
    <row r="24" ht="15.6" spans="1:11">
      <c r="A24" s="15" t="str">
        <f t="shared" si="0"/>
        <v/>
      </c>
      <c r="B24" s="16"/>
      <c r="C24" s="17"/>
      <c r="D24" s="16"/>
      <c r="E24" s="18"/>
      <c r="F24" s="18"/>
      <c r="G24" s="18"/>
      <c r="H24" s="18"/>
      <c r="I24" s="18" t="str">
        <f t="shared" si="1"/>
        <v/>
      </c>
      <c r="J24" s="16"/>
      <c r="K24" s="19" t="s">
        <v>540</v>
      </c>
    </row>
    <row r="25" ht="15.6" spans="1:11">
      <c r="A25" s="15" t="str">
        <f t="shared" si="0"/>
        <v/>
      </c>
      <c r="B25" s="16"/>
      <c r="C25" s="17"/>
      <c r="D25" s="16"/>
      <c r="E25" s="18"/>
      <c r="F25" s="18"/>
      <c r="G25" s="18"/>
      <c r="H25" s="18"/>
      <c r="I25" s="18" t="str">
        <f t="shared" si="1"/>
        <v/>
      </c>
      <c r="J25" s="16"/>
      <c r="K25" s="19" t="s">
        <v>541</v>
      </c>
    </row>
    <row r="26" ht="15.6" spans="1:11">
      <c r="A26" s="15" t="str">
        <f t="shared" si="0"/>
        <v/>
      </c>
      <c r="B26" s="16"/>
      <c r="C26" s="17"/>
      <c r="D26" s="16"/>
      <c r="E26" s="18"/>
      <c r="F26" s="18"/>
      <c r="G26" s="18"/>
      <c r="H26" s="18"/>
      <c r="I26" s="18" t="str">
        <f t="shared" si="1"/>
        <v/>
      </c>
      <c r="J26" s="16"/>
      <c r="K26" s="19" t="s">
        <v>542</v>
      </c>
    </row>
    <row r="27" customHeight="1" spans="1:11">
      <c r="A27" s="20" t="s">
        <v>511</v>
      </c>
      <c r="B27" s="21"/>
      <c r="C27" s="22"/>
      <c r="D27" s="22"/>
      <c r="E27" s="18">
        <f>SUM(E7:E26)</f>
        <v>0</v>
      </c>
      <c r="F27" s="18">
        <f>SUM(F7:F26)</f>
        <v>0</v>
      </c>
      <c r="G27" s="18">
        <f>SUM(G7:G26)</f>
        <v>0</v>
      </c>
      <c r="H27" s="18">
        <f>SUM(H7:H26)</f>
        <v>0</v>
      </c>
      <c r="I27" s="18" t="str">
        <f t="shared" si="1"/>
        <v/>
      </c>
      <c r="J27" s="23"/>
    </row>
    <row r="28" customHeight="1" spans="1:11">
      <c r="A28" s="3" t="str">
        <f>基本信息输入表!$K$6&amp;"填表人："&amp;基本信息输入表!$M$44</f>
        <v>产权持有人填表人：袁佳</v>
      </c>
      <c r="H28" s="3" t="str">
        <f>"评估人员："&amp;基本信息输入表!$Q$44</f>
        <v>评估人员：韩策</v>
      </c>
      <c r="K28" s="24"/>
    </row>
    <row r="29" customHeight="1" spans="1:11">
      <c r="A29" s="3" t="str">
        <f>"填表日期："&amp;YEAR(基本信息输入表!$O$44)&amp;"年"&amp;MONTH(基本信息输入表!$O$44)&amp;"月"&amp;DAY(基本信息输入表!$O$44)&amp;"日"</f>
        <v>填表日期：2025年12月15日</v>
      </c>
    </row>
  </sheetData>
  <mergeCells count="3">
    <mergeCell ref="A2:J2"/>
    <mergeCell ref="A3:J3"/>
    <mergeCell ref="A27:B2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scale="98" fitToHeight="0" orientation="landscape"/>
  <headerFooter scaleWithDoc="0">
    <oddFooter>&amp;C&amp;"宋体,常规"&amp;10第&amp;"Arial Narrow,常规"&amp;P&amp;"宋体,常规"页，共&amp;"Arial Narrow,常规"&amp;N&amp;"宋体,常规"页</oddFooter>
  </headerFooter>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非流动资产汇总">
    <pageSetUpPr fitToPage="1"/>
  </sheetPr>
  <dimension ref="A1:H49"/>
  <sheetViews>
    <sheetView showGridLines="0" workbookViewId="0">
      <selection activeCell="E54" sqref="E54"/>
    </sheetView>
  </sheetViews>
  <sheetFormatPr defaultColWidth="9" defaultRowHeight="15.75" customHeight="1" outlineLevelCol="7"/>
  <cols>
    <col min="1" max="1" width="5.16666666666667" style="3" customWidth="1"/>
    <col min="2" max="2" width="28" style="3" customWidth="1"/>
    <col min="3" max="3" width="16.6666666666667" style="3" hidden="1" customWidth="1" outlineLevel="1"/>
    <col min="4" max="4" width="18.6666666666667" style="3" customWidth="1" collapsed="1"/>
    <col min="5" max="6" width="18.6666666666667" style="3" customWidth="1"/>
    <col min="7" max="7" width="14.5" style="3" customWidth="1"/>
    <col min="8" max="16384" width="9" style="3"/>
  </cols>
  <sheetData>
    <row r="1" customHeight="1" spans="1:7">
      <c r="A1" s="4" t="s">
        <v>398</v>
      </c>
    </row>
    <row r="2" s="1" customFormat="1" ht="30" customHeight="1" spans="1:7">
      <c r="A2" s="5" t="s">
        <v>839</v>
      </c>
      <c r="B2" s="5"/>
      <c r="C2" s="5"/>
      <c r="D2" s="5"/>
      <c r="E2" s="5"/>
      <c r="F2" s="5"/>
      <c r="G2" s="5"/>
    </row>
    <row r="3" customHeight="1" spans="1:7">
      <c r="A3" s="2" t="str">
        <f>"评估基准日："&amp;TEXT(基本信息输入表!M7,"yyyy年mm月dd日")</f>
        <v>评估基准日：2025年11月30日</v>
      </c>
      <c r="B3" s="2"/>
      <c r="C3" s="2"/>
      <c r="D3" s="2"/>
      <c r="E3" s="2"/>
      <c r="F3" s="2"/>
      <c r="G3" s="2"/>
    </row>
    <row r="4" ht="14.25" customHeight="1" spans="1:7">
      <c r="A4" s="2"/>
      <c r="B4" s="2"/>
      <c r="C4" s="2"/>
      <c r="D4" s="2"/>
      <c r="E4" s="2"/>
      <c r="F4" s="2"/>
      <c r="G4" s="25" t="s">
        <v>840</v>
      </c>
    </row>
    <row r="5" customHeight="1" spans="1:7">
      <c r="A5" s="3" t="str">
        <f>基本信息输入表!K6&amp;"："&amp;基本信息输入表!M6</f>
        <v>产权持有人：湖北省徽工生物技本研究有限公司</v>
      </c>
      <c r="G5" s="37" t="str">
        <f>"金额单位："&amp;基本信息输入表!M10&amp;"元"</f>
        <v>金额单位：人民币元</v>
      </c>
    </row>
    <row r="6" s="2" customFormat="1" customHeight="1" spans="1:7">
      <c r="A6" s="38" t="s">
        <v>500</v>
      </c>
      <c r="B6" s="38" t="s">
        <v>501</v>
      </c>
      <c r="C6" s="39" t="s">
        <v>403</v>
      </c>
      <c r="D6" s="38" t="s">
        <v>502</v>
      </c>
      <c r="E6" s="38" t="s">
        <v>405</v>
      </c>
      <c r="F6" s="58" t="s">
        <v>406</v>
      </c>
      <c r="G6" s="38" t="s">
        <v>407</v>
      </c>
    </row>
    <row r="7" customHeight="1" spans="1:7">
      <c r="A7" s="38" t="s">
        <v>841</v>
      </c>
      <c r="B7" s="383" t="s">
        <v>166</v>
      </c>
      <c r="C7" s="60">
        <f>'4-1债权投资'!H27</f>
        <v>0</v>
      </c>
      <c r="D7" s="60">
        <f>'4-1债权投资'!I27</f>
        <v>0</v>
      </c>
      <c r="E7" s="41">
        <f>'4-1债权投资'!K27</f>
        <v>0</v>
      </c>
      <c r="F7" s="41">
        <f>E7-D7</f>
        <v>0</v>
      </c>
      <c r="G7" s="360" t="str">
        <f>IF(D7=0,"",F7/D7*100)</f>
        <v/>
      </c>
    </row>
    <row r="8" customHeight="1" spans="1:7">
      <c r="A8" s="38" t="s">
        <v>842</v>
      </c>
      <c r="B8" s="383" t="s">
        <v>167</v>
      </c>
      <c r="C8" s="60">
        <f>'4-2其他债权投资'!I27</f>
        <v>0</v>
      </c>
      <c r="D8" s="60">
        <f>'4-2其他债权投资'!J27</f>
        <v>0</v>
      </c>
      <c r="E8" s="60">
        <f>'4-2其他债权投资'!L27</f>
        <v>0</v>
      </c>
      <c r="F8" s="41">
        <f t="shared" ref="F8:F43" si="0">E8-D8</f>
        <v>0</v>
      </c>
      <c r="G8" s="360" t="str">
        <f t="shared" ref="G8:G43" si="1">IF(D8=0,"",F8/D8*100)</f>
        <v/>
      </c>
    </row>
    <row r="9" customHeight="1" spans="1:7">
      <c r="A9" s="38" t="s">
        <v>843</v>
      </c>
      <c r="B9" s="384" t="s">
        <v>427</v>
      </c>
      <c r="C9" s="60">
        <f>'4-3长期应收'!E27</f>
        <v>0</v>
      </c>
      <c r="D9" s="60">
        <f>'4-3长期应收'!F27</f>
        <v>0</v>
      </c>
      <c r="E9" s="60">
        <f>'4-3长期应收'!H27</f>
        <v>0</v>
      </c>
      <c r="F9" s="41">
        <f t="shared" si="0"/>
        <v>0</v>
      </c>
      <c r="G9" s="360" t="str">
        <f t="shared" si="1"/>
        <v/>
      </c>
    </row>
    <row r="10" customHeight="1" spans="1:7">
      <c r="A10" s="38" t="s">
        <v>844</v>
      </c>
      <c r="B10" s="384" t="s">
        <v>428</v>
      </c>
      <c r="C10" s="60">
        <f>'4-4股权投资'!I25</f>
        <v>0</v>
      </c>
      <c r="D10" s="60">
        <f>'4-4股权投资'!J25</f>
        <v>0</v>
      </c>
      <c r="E10" s="60">
        <f>'4-4股权投资'!L25</f>
        <v>0</v>
      </c>
      <c r="F10" s="41">
        <f t="shared" si="0"/>
        <v>0</v>
      </c>
      <c r="G10" s="360" t="str">
        <f t="shared" si="1"/>
        <v/>
      </c>
    </row>
    <row r="11" customHeight="1" spans="1:7">
      <c r="A11" s="38"/>
      <c r="B11" s="384" t="s">
        <v>429</v>
      </c>
      <c r="C11" s="60">
        <f>'4-4股权投资'!I26</f>
        <v>0</v>
      </c>
      <c r="D11" s="60">
        <f>'4-4股权投资'!J26</f>
        <v>0</v>
      </c>
      <c r="E11" s="60">
        <f>'4-4股权投资'!L26</f>
        <v>0</v>
      </c>
      <c r="F11" s="41">
        <f t="shared" si="0"/>
        <v>0</v>
      </c>
      <c r="G11" s="360" t="str">
        <f t="shared" si="1"/>
        <v/>
      </c>
    </row>
    <row r="12" customHeight="1" spans="1:7">
      <c r="A12" s="38"/>
      <c r="B12" s="384" t="s">
        <v>430</v>
      </c>
      <c r="C12" s="60">
        <f>'4-4股权投资'!I27</f>
        <v>0</v>
      </c>
      <c r="D12" s="60">
        <f>'4-4股权投资'!J27</f>
        <v>0</v>
      </c>
      <c r="E12" s="60">
        <f>'4-4股权投资'!L27</f>
        <v>0</v>
      </c>
      <c r="F12" s="41">
        <f t="shared" si="0"/>
        <v>0</v>
      </c>
      <c r="G12" s="360" t="str">
        <f t="shared" si="1"/>
        <v/>
      </c>
    </row>
    <row r="13" customHeight="1" spans="1:7">
      <c r="A13" s="38" t="s">
        <v>845</v>
      </c>
      <c r="B13" s="383" t="s">
        <v>168</v>
      </c>
      <c r="C13" s="60">
        <f>'4-5其他权益工具投资'!H27</f>
        <v>0</v>
      </c>
      <c r="D13" s="60">
        <f>'4-5其他权益工具投资'!I27</f>
        <v>0</v>
      </c>
      <c r="E13" s="60">
        <f>'4-5其他权益工具投资'!K27</f>
        <v>0</v>
      </c>
      <c r="F13" s="41">
        <f t="shared" si="0"/>
        <v>0</v>
      </c>
      <c r="G13" s="360" t="str">
        <f t="shared" si="1"/>
        <v/>
      </c>
    </row>
    <row r="14" customHeight="1" spans="1:7">
      <c r="A14" s="38" t="s">
        <v>846</v>
      </c>
      <c r="B14" s="383" t="s">
        <v>169</v>
      </c>
      <c r="C14" s="60">
        <f>'4-6其他非流动金融资产'!I27</f>
        <v>0</v>
      </c>
      <c r="D14" s="60">
        <f>'4-6其他非流动金融资产'!J27</f>
        <v>0</v>
      </c>
      <c r="E14" s="60">
        <f>'4-6其他非流动金融资产'!L27</f>
        <v>0</v>
      </c>
      <c r="F14" s="41">
        <f t="shared" si="0"/>
        <v>0</v>
      </c>
      <c r="G14" s="360" t="str">
        <f t="shared" si="1"/>
        <v/>
      </c>
    </row>
    <row r="15" customHeight="1" spans="1:7">
      <c r="A15" s="38" t="s">
        <v>847</v>
      </c>
      <c r="B15" s="384" t="s">
        <v>431</v>
      </c>
      <c r="C15" s="60">
        <f>'4-7投资性房地产汇总'!C25</f>
        <v>0</v>
      </c>
      <c r="D15" s="60">
        <f>'4-7投资性房地产汇总'!D25</f>
        <v>0</v>
      </c>
      <c r="E15" s="41">
        <f>'4-7投资性房地产汇总'!F27</f>
        <v>0</v>
      </c>
      <c r="F15" s="41">
        <f t="shared" si="0"/>
        <v>0</v>
      </c>
      <c r="G15" s="360" t="str">
        <f t="shared" si="1"/>
        <v/>
      </c>
    </row>
    <row r="16" customHeight="1" spans="1:7">
      <c r="A16" s="38"/>
      <c r="B16" s="384" t="s">
        <v>432</v>
      </c>
      <c r="C16" s="60">
        <f>'4-7投资性房地产汇总'!C26</f>
        <v>0</v>
      </c>
      <c r="D16" s="60">
        <f>'4-7投资性房地产汇总'!D26</f>
        <v>0</v>
      </c>
      <c r="E16" s="41"/>
      <c r="F16" s="41">
        <f t="shared" si="0"/>
        <v>0</v>
      </c>
      <c r="G16" s="360" t="str">
        <f t="shared" si="1"/>
        <v/>
      </c>
    </row>
    <row r="17" customHeight="1" spans="1:7">
      <c r="A17" s="38"/>
      <c r="B17" s="384" t="s">
        <v>433</v>
      </c>
      <c r="C17" s="60">
        <f>'4-7投资性房地产汇总'!C27</f>
        <v>0</v>
      </c>
      <c r="D17" s="60">
        <f>'4-7投资性房地产汇总'!D27</f>
        <v>0</v>
      </c>
      <c r="E17" s="41">
        <f>E15</f>
        <v>0</v>
      </c>
      <c r="F17" s="41">
        <f t="shared" si="0"/>
        <v>0</v>
      </c>
      <c r="G17" s="360" t="str">
        <f t="shared" si="1"/>
        <v/>
      </c>
    </row>
    <row r="18" customHeight="1" spans="1:7">
      <c r="A18" s="38" t="s">
        <v>848</v>
      </c>
      <c r="B18" s="384" t="s">
        <v>434</v>
      </c>
      <c r="C18" s="60" t="e">
        <f>#REF!</f>
        <v>#REF!</v>
      </c>
      <c r="D18" s="60" t="e">
        <f>#REF!</f>
        <v>#REF!</v>
      </c>
      <c r="E18" s="60" t="e">
        <f>#REF!</f>
        <v>#REF!</v>
      </c>
      <c r="F18" s="41" t="e">
        <f t="shared" si="0"/>
        <v>#REF!</v>
      </c>
      <c r="G18" s="360" t="e">
        <f t="shared" si="1"/>
        <v>#REF!</v>
      </c>
    </row>
    <row r="19" customHeight="1" spans="1:7">
      <c r="A19" s="38"/>
      <c r="B19" s="385" t="s">
        <v>435</v>
      </c>
      <c r="C19" s="60" t="e">
        <f>#REF!</f>
        <v>#REF!</v>
      </c>
      <c r="D19" s="60" t="e">
        <f>#REF!</f>
        <v>#REF!</v>
      </c>
      <c r="E19" s="60" t="e">
        <f>#REF!</f>
        <v>#REF!</v>
      </c>
      <c r="F19" s="41" t="e">
        <f t="shared" si="0"/>
        <v>#REF!</v>
      </c>
      <c r="G19" s="360" t="e">
        <f t="shared" si="1"/>
        <v>#REF!</v>
      </c>
    </row>
    <row r="20" customHeight="1" spans="1:7">
      <c r="A20" s="38"/>
      <c r="B20" s="386" t="s">
        <v>436</v>
      </c>
      <c r="C20" s="60" t="e">
        <f>#REF!</f>
        <v>#REF!</v>
      </c>
      <c r="D20" s="60" t="e">
        <f>#REF!</f>
        <v>#REF!</v>
      </c>
      <c r="E20" s="60" t="e">
        <f>#REF!</f>
        <v>#REF!</v>
      </c>
      <c r="F20" s="41" t="e">
        <f t="shared" si="0"/>
        <v>#REF!</v>
      </c>
      <c r="G20" s="360" t="e">
        <f t="shared" si="1"/>
        <v>#REF!</v>
      </c>
    </row>
    <row r="21" customHeight="1" spans="1:7">
      <c r="A21" s="38"/>
      <c r="B21" s="386" t="s">
        <v>437</v>
      </c>
      <c r="C21" s="60" t="e">
        <f>#REF!</f>
        <v>#REF!</v>
      </c>
      <c r="D21" s="60" t="e">
        <f>#REF!</f>
        <v>#REF!</v>
      </c>
      <c r="E21" s="60" t="e">
        <f>#REF!</f>
        <v>#REF!</v>
      </c>
      <c r="F21" s="41" t="e">
        <f t="shared" si="0"/>
        <v>#REF!</v>
      </c>
      <c r="G21" s="360" t="e">
        <f t="shared" si="1"/>
        <v>#REF!</v>
      </c>
    </row>
    <row r="22" customHeight="1" spans="1:7">
      <c r="A22" s="38"/>
      <c r="B22" s="387" t="s">
        <v>438</v>
      </c>
      <c r="C22" s="60" t="e">
        <f>C18-C23</f>
        <v>#REF!</v>
      </c>
      <c r="D22" s="60" t="e">
        <f>D18-D23</f>
        <v>#REF!</v>
      </c>
      <c r="E22" s="60" t="e">
        <f>E18-E23</f>
        <v>#REF!</v>
      </c>
      <c r="F22" s="41" t="e">
        <f t="shared" si="0"/>
        <v>#REF!</v>
      </c>
      <c r="G22" s="360" t="e">
        <f t="shared" si="1"/>
        <v>#REF!</v>
      </c>
    </row>
    <row r="23" customHeight="1" spans="1:7">
      <c r="A23" s="38"/>
      <c r="B23" s="385" t="s">
        <v>439</v>
      </c>
      <c r="C23" s="60" t="e">
        <f>#REF!</f>
        <v>#REF!</v>
      </c>
      <c r="D23" s="60" t="e">
        <f>#REF!</f>
        <v>#REF!</v>
      </c>
      <c r="E23" s="41" t="e">
        <f>#REF!</f>
        <v>#REF!</v>
      </c>
      <c r="F23" s="41" t="e">
        <f t="shared" si="0"/>
        <v>#REF!</v>
      </c>
      <c r="G23" s="360" t="e">
        <f t="shared" si="1"/>
        <v>#REF!</v>
      </c>
    </row>
    <row r="24" customHeight="1" spans="1:7">
      <c r="A24" s="38"/>
      <c r="B24" s="385" t="s">
        <v>435</v>
      </c>
      <c r="C24" s="60" t="e">
        <f>#REF!</f>
        <v>#REF!</v>
      </c>
      <c r="D24" s="60" t="e">
        <f>#REF!</f>
        <v>#REF!</v>
      </c>
      <c r="E24" s="41" t="e">
        <f>#REF!</f>
        <v>#REF!</v>
      </c>
      <c r="F24" s="41" t="e">
        <f t="shared" si="0"/>
        <v>#REF!</v>
      </c>
      <c r="G24" s="360" t="e">
        <f t="shared" si="1"/>
        <v>#REF!</v>
      </c>
    </row>
    <row r="25" customHeight="1" spans="1:7">
      <c r="A25" s="38"/>
      <c r="B25" s="386" t="s">
        <v>436</v>
      </c>
      <c r="C25" s="60" t="e">
        <f>#REF!</f>
        <v>#REF!</v>
      </c>
      <c r="D25" s="60" t="e">
        <f>#REF!</f>
        <v>#REF!</v>
      </c>
      <c r="E25" s="41" t="e">
        <f>#REF!</f>
        <v>#REF!</v>
      </c>
      <c r="F25" s="41" t="e">
        <f t="shared" si="0"/>
        <v>#REF!</v>
      </c>
      <c r="G25" s="360" t="e">
        <f t="shared" si="1"/>
        <v>#REF!</v>
      </c>
    </row>
    <row r="26" customHeight="1" spans="1:7">
      <c r="A26" s="38"/>
      <c r="B26" s="386" t="s">
        <v>437</v>
      </c>
      <c r="C26" s="60" t="e">
        <f>#REF!</f>
        <v>#REF!</v>
      </c>
      <c r="D26" s="60" t="e">
        <f>#REF!</f>
        <v>#REF!</v>
      </c>
      <c r="E26" s="41" t="e">
        <f>#REF!</f>
        <v>#REF!</v>
      </c>
      <c r="F26" s="41" t="e">
        <f t="shared" si="0"/>
        <v>#REF!</v>
      </c>
      <c r="G26" s="360" t="e">
        <f t="shared" si="1"/>
        <v>#REF!</v>
      </c>
    </row>
    <row r="27" customHeight="1" spans="1:7">
      <c r="A27" s="38"/>
      <c r="B27" s="387" t="s">
        <v>440</v>
      </c>
      <c r="C27" s="60" t="e">
        <f>#REF!</f>
        <v>#REF!</v>
      </c>
      <c r="D27" s="60" t="e">
        <f>#REF!</f>
        <v>#REF!</v>
      </c>
      <c r="E27" s="41"/>
      <c r="F27" s="41" t="e">
        <f t="shared" si="0"/>
        <v>#REF!</v>
      </c>
      <c r="G27" s="360" t="e">
        <f t="shared" si="1"/>
        <v>#REF!</v>
      </c>
    </row>
    <row r="28" customHeight="1" spans="1:7">
      <c r="A28" s="38"/>
      <c r="B28" s="385" t="s">
        <v>441</v>
      </c>
      <c r="C28" s="60" t="e">
        <f>C23-C27</f>
        <v>#REF!</v>
      </c>
      <c r="D28" s="60" t="e">
        <f>D23-D27</f>
        <v>#REF!</v>
      </c>
      <c r="E28" s="41" t="e">
        <f>E23</f>
        <v>#REF!</v>
      </c>
      <c r="F28" s="41" t="e">
        <f t="shared" si="0"/>
        <v>#REF!</v>
      </c>
      <c r="G28" s="360" t="e">
        <f t="shared" si="1"/>
        <v>#REF!</v>
      </c>
    </row>
    <row r="29" customHeight="1" spans="1:7">
      <c r="A29" s="38" t="s">
        <v>849</v>
      </c>
      <c r="B29" s="384" t="s">
        <v>442</v>
      </c>
      <c r="C29" s="60">
        <f>'4-9在建工程汇总'!C27</f>
        <v>0</v>
      </c>
      <c r="D29" s="60">
        <f>'4-9在建工程汇总'!D27</f>
        <v>0</v>
      </c>
      <c r="E29" s="41">
        <f>'4-9在建工程汇总'!E27</f>
        <v>0</v>
      </c>
      <c r="F29" s="41">
        <f t="shared" si="0"/>
        <v>0</v>
      </c>
      <c r="G29" s="360" t="str">
        <f t="shared" si="1"/>
        <v/>
      </c>
    </row>
    <row r="30" customHeight="1" spans="1:7">
      <c r="A30" s="38" t="s">
        <v>850</v>
      </c>
      <c r="B30" s="384" t="s">
        <v>443</v>
      </c>
      <c r="C30" s="60">
        <f>'4-10生产性生物资产'!H27</f>
        <v>0</v>
      </c>
      <c r="D30" s="60">
        <f>'4-10生产性生物资产'!J27</f>
        <v>0</v>
      </c>
      <c r="E30" s="41">
        <f>'4-10生产性生物资产'!N27</f>
        <v>0</v>
      </c>
      <c r="F30" s="41">
        <f t="shared" si="0"/>
        <v>0</v>
      </c>
      <c r="G30" s="360" t="str">
        <f t="shared" si="1"/>
        <v/>
      </c>
    </row>
    <row r="31" customHeight="1" spans="1:7">
      <c r="A31" s="38" t="s">
        <v>851</v>
      </c>
      <c r="B31" s="384" t="s">
        <v>444</v>
      </c>
      <c r="C31" s="60">
        <f>'4-11油气资产'!J25</f>
        <v>0</v>
      </c>
      <c r="D31" s="60">
        <f>'4-11油气资产'!L25</f>
        <v>0</v>
      </c>
      <c r="E31" s="41">
        <f>'4-11油气资产'!P25</f>
        <v>0</v>
      </c>
      <c r="F31" s="41">
        <f t="shared" si="0"/>
        <v>0</v>
      </c>
      <c r="G31" s="360" t="str">
        <f t="shared" si="1"/>
        <v/>
      </c>
    </row>
    <row r="32" customHeight="1" spans="1:7">
      <c r="A32" s="38"/>
      <c r="B32" s="384" t="s">
        <v>445</v>
      </c>
      <c r="C32" s="60">
        <f>'4-11油气资产'!J26</f>
        <v>0</v>
      </c>
      <c r="D32" s="60">
        <f>'4-11油气资产'!L26</f>
        <v>0</v>
      </c>
      <c r="E32" s="41">
        <f>'4-11油气资产'!P26</f>
        <v>0</v>
      </c>
      <c r="F32" s="41">
        <f t="shared" si="0"/>
        <v>0</v>
      </c>
      <c r="G32" s="360" t="str">
        <f t="shared" si="1"/>
        <v/>
      </c>
    </row>
    <row r="33" customHeight="1" spans="1:7">
      <c r="A33" s="38"/>
      <c r="B33" s="384" t="s">
        <v>446</v>
      </c>
      <c r="C33" s="41">
        <f>C31-C32</f>
        <v>0</v>
      </c>
      <c r="D33" s="41">
        <f>D31-D32</f>
        <v>0</v>
      </c>
      <c r="E33" s="41">
        <f>E31-E32</f>
        <v>0</v>
      </c>
      <c r="F33" s="41">
        <f t="shared" si="0"/>
        <v>0</v>
      </c>
      <c r="G33" s="360" t="str">
        <f t="shared" si="1"/>
        <v/>
      </c>
    </row>
    <row r="34" customHeight="1" spans="1:7">
      <c r="A34" s="38" t="s">
        <v>852</v>
      </c>
      <c r="B34" s="383" t="s">
        <v>174</v>
      </c>
      <c r="C34" s="60">
        <f>'4-12使用权资产'!G27</f>
        <v>0</v>
      </c>
      <c r="D34" s="60">
        <f>'4-12使用权资产'!H27</f>
        <v>0</v>
      </c>
      <c r="E34" s="60">
        <f>'4-12使用权资产'!I27</f>
        <v>0</v>
      </c>
      <c r="F34" s="41">
        <f t="shared" si="0"/>
        <v>0</v>
      </c>
      <c r="G34" s="360" t="str">
        <f t="shared" si="1"/>
        <v/>
      </c>
    </row>
    <row r="35" customHeight="1" spans="1:7">
      <c r="A35" s="38" t="s">
        <v>853</v>
      </c>
      <c r="B35" s="384" t="s">
        <v>447</v>
      </c>
      <c r="C35" s="60">
        <f>'4-13无形资产汇总'!C24</f>
        <v>0</v>
      </c>
      <c r="D35" s="60">
        <f>'4-13无形资产汇总'!D24</f>
        <v>0</v>
      </c>
      <c r="E35" s="60">
        <f>'4-13无形资产汇总'!F24</f>
        <v>0</v>
      </c>
      <c r="F35" s="41">
        <f t="shared" si="0"/>
        <v>0</v>
      </c>
      <c r="G35" s="360" t="str">
        <f t="shared" si="1"/>
        <v/>
      </c>
    </row>
    <row r="36" customHeight="1" spans="1:7">
      <c r="A36" s="38"/>
      <c r="B36" s="384" t="s">
        <v>448</v>
      </c>
      <c r="C36" s="60">
        <f>'4-13无形资产汇总'!C25</f>
        <v>0</v>
      </c>
      <c r="D36" s="60">
        <f>'4-13无形资产汇总'!D25</f>
        <v>0</v>
      </c>
      <c r="E36" s="60">
        <f>'4-13无形资产汇总'!F25</f>
        <v>0</v>
      </c>
      <c r="F36" s="41">
        <f t="shared" si="0"/>
        <v>0</v>
      </c>
      <c r="G36" s="360" t="str">
        <f t="shared" si="1"/>
        <v/>
      </c>
    </row>
    <row r="37" customHeight="1" spans="1:7">
      <c r="A37" s="38"/>
      <c r="B37" s="384" t="s">
        <v>449</v>
      </c>
      <c r="C37" s="60">
        <f>'4-13无形资产汇总'!C26</f>
        <v>0</v>
      </c>
      <c r="D37" s="60">
        <f>'4-13无形资产汇总'!D26</f>
        <v>0</v>
      </c>
      <c r="E37" s="60">
        <f>'4-13无形资产汇总'!F26</f>
        <v>0</v>
      </c>
      <c r="F37" s="41">
        <f t="shared" si="0"/>
        <v>0</v>
      </c>
      <c r="G37" s="360" t="str">
        <f t="shared" si="1"/>
        <v/>
      </c>
    </row>
    <row r="38" customHeight="1" spans="1:7">
      <c r="A38" s="38"/>
      <c r="B38" s="384" t="s">
        <v>450</v>
      </c>
      <c r="C38" s="60">
        <f>'4-13无形资产汇总'!C27</f>
        <v>0</v>
      </c>
      <c r="D38" s="60">
        <f>'4-13无形资产汇总'!D27</f>
        <v>0</v>
      </c>
      <c r="E38" s="60">
        <f>'4-13无形资产汇总'!F27</f>
        <v>0</v>
      </c>
      <c r="F38" s="41">
        <f t="shared" si="0"/>
        <v>0</v>
      </c>
      <c r="G38" s="360" t="str">
        <f t="shared" si="1"/>
        <v/>
      </c>
    </row>
    <row r="39" customHeight="1" spans="1:7">
      <c r="A39" s="38" t="s">
        <v>854</v>
      </c>
      <c r="B39" s="384" t="s">
        <v>451</v>
      </c>
      <c r="C39" s="60">
        <f>'4-14开发支出'!I27</f>
        <v>0</v>
      </c>
      <c r="D39" s="60">
        <f>'4-14开发支出'!J27</f>
        <v>0</v>
      </c>
      <c r="E39" s="60">
        <f>'4-14开发支出'!K27</f>
        <v>0</v>
      </c>
      <c r="F39" s="41">
        <f t="shared" si="0"/>
        <v>0</v>
      </c>
      <c r="G39" s="360" t="str">
        <f t="shared" si="1"/>
        <v/>
      </c>
    </row>
    <row r="40" customHeight="1" spans="1:7">
      <c r="A40" s="38" t="s">
        <v>855</v>
      </c>
      <c r="B40" s="384" t="s">
        <v>452</v>
      </c>
      <c r="C40" s="60">
        <f>'4-15商誉'!D27</f>
        <v>0</v>
      </c>
      <c r="D40" s="60">
        <f>'4-15商誉'!E27</f>
        <v>0</v>
      </c>
      <c r="E40" s="60">
        <f>'4-15商誉'!F27</f>
        <v>0</v>
      </c>
      <c r="F40" s="41">
        <f t="shared" si="0"/>
        <v>0</v>
      </c>
      <c r="G40" s="360" t="str">
        <f t="shared" si="1"/>
        <v/>
      </c>
    </row>
    <row r="41" customHeight="1" spans="1:7">
      <c r="A41" s="38" t="s">
        <v>856</v>
      </c>
      <c r="B41" s="384" t="s">
        <v>453</v>
      </c>
      <c r="C41" s="60">
        <f>'4-16长期待摊费用'!G27</f>
        <v>0</v>
      </c>
      <c r="D41" s="60">
        <f>'4-16长期待摊费用'!H27</f>
        <v>0</v>
      </c>
      <c r="E41" s="60">
        <f>'4-16长期待摊费用'!I27</f>
        <v>0</v>
      </c>
      <c r="F41" s="41">
        <f t="shared" si="0"/>
        <v>0</v>
      </c>
      <c r="G41" s="360" t="str">
        <f t="shared" si="1"/>
        <v/>
      </c>
    </row>
    <row r="42" customHeight="1" spans="1:7">
      <c r="A42" s="38" t="s">
        <v>857</v>
      </c>
      <c r="B42" s="384" t="s">
        <v>454</v>
      </c>
      <c r="C42" s="60">
        <f>'4-17递延所得税资产'!D27</f>
        <v>0</v>
      </c>
      <c r="D42" s="60">
        <f>'4-17递延所得税资产'!E27</f>
        <v>0</v>
      </c>
      <c r="E42" s="60">
        <f>'4-17递延所得税资产'!F27</f>
        <v>0</v>
      </c>
      <c r="F42" s="41">
        <f t="shared" si="0"/>
        <v>0</v>
      </c>
      <c r="G42" s="360" t="str">
        <f t="shared" si="1"/>
        <v/>
      </c>
    </row>
    <row r="43" customHeight="1" spans="1:7">
      <c r="A43" s="38" t="s">
        <v>858</v>
      </c>
      <c r="B43" s="384" t="s">
        <v>455</v>
      </c>
      <c r="C43" s="60">
        <f>'4-18其他非流动资产'!D27</f>
        <v>0</v>
      </c>
      <c r="D43" s="60">
        <f>'4-18其他非流动资产'!E27</f>
        <v>0</v>
      </c>
      <c r="E43" s="60">
        <f>'4-18其他非流动资产'!F27</f>
        <v>0</v>
      </c>
      <c r="F43" s="41">
        <f t="shared" si="0"/>
        <v>0</v>
      </c>
      <c r="G43" s="360" t="str">
        <f t="shared" si="1"/>
        <v/>
      </c>
    </row>
    <row r="44" customHeight="1" spans="1:7">
      <c r="A44" s="38"/>
      <c r="B44" s="59"/>
      <c r="C44" s="59"/>
      <c r="D44" s="60"/>
      <c r="E44" s="41"/>
      <c r="F44" s="41"/>
      <c r="G44" s="361"/>
    </row>
    <row r="45" customHeight="1" spans="1:7">
      <c r="A45" s="38"/>
      <c r="B45" s="44"/>
      <c r="C45" s="44"/>
      <c r="D45" s="60"/>
      <c r="E45" s="41"/>
      <c r="F45" s="41"/>
      <c r="G45" s="361"/>
    </row>
    <row r="46" customHeight="1" spans="1:7">
      <c r="A46" s="38"/>
      <c r="B46" s="44"/>
      <c r="C46" s="44"/>
      <c r="D46" s="60"/>
      <c r="E46" s="41"/>
      <c r="F46" s="41"/>
      <c r="G46" s="361"/>
    </row>
    <row r="47" customHeight="1" spans="1:7">
      <c r="A47" s="43" t="s">
        <v>511</v>
      </c>
      <c r="B47" s="44"/>
      <c r="C47" s="60" t="e">
        <f>SUM(C7:C9,C12:C14,C17,C28:C30,C33:C34,C38:C43)</f>
        <v>#REF!</v>
      </c>
      <c r="D47" s="60" t="e">
        <f t="shared" ref="D47:E47" si="2">SUM(D7:D9,D12:D14,D17,D28:D30,D33:D34,D38:D43)</f>
        <v>#REF!</v>
      </c>
      <c r="E47" s="60" t="e">
        <f t="shared" si="2"/>
        <v>#REF!</v>
      </c>
      <c r="F47" s="41" t="e">
        <f>E47-D47</f>
        <v>#REF!</v>
      </c>
      <c r="G47" s="361" t="e">
        <f>IF(D47=0,"",F47/D47*100)</f>
        <v>#REF!</v>
      </c>
    </row>
    <row r="48" customHeight="1" spans="1:7">
      <c r="F48" s="3" t="str">
        <f>"评估人员："&amp;基本信息输入表!$Q$45</f>
        <v>评估人员：韩策</v>
      </c>
    </row>
    <row r="49" customHeight="1" spans="8:8">
      <c r="H49" s="27"/>
    </row>
  </sheetData>
  <sheetProtection formatCells="0" formatColumns="0" formatRows="0" insertRows="0" insertHyperlinks="0" deleteColumns="0" deleteRows="0" sort="0" autoFilter="0" pivotTables="0"/>
  <mergeCells count="3">
    <mergeCell ref="A2:G2"/>
    <mergeCell ref="A3:G3"/>
    <mergeCell ref="A47:B4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scale="96" fitToHeight="0" orientation="landscape"/>
  <headerFooter scaleWithDoc="0">
    <oddFooter>&amp;C&amp;"宋体,常规"&amp;10第&amp;"Arial Narrow,常规"&amp;P&amp;"宋体,常规"页，共&amp;"Arial Narrow,常规"&amp;N&amp;"宋体,常规"页</oddFooter>
  </headerFooter>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可出售其他">
    <pageSetUpPr fitToPage="1"/>
  </sheetPr>
  <dimension ref="A1:N30"/>
  <sheetViews>
    <sheetView showGridLines="0" topLeftCell="A4" workbookViewId="0">
      <selection activeCell="E54" sqref="E54"/>
    </sheetView>
  </sheetViews>
  <sheetFormatPr defaultColWidth="9" defaultRowHeight="15.75" customHeight="1"/>
  <cols>
    <col min="1" max="1" width="5.66666666666667" style="3" customWidth="1"/>
    <col min="2" max="2" width="15.1666666666667" style="3" customWidth="1"/>
    <col min="3" max="3" width="11.1666666666667" style="3" customWidth="1"/>
    <col min="4" max="5" width="8" style="3" customWidth="1"/>
    <col min="6" max="6" width="9.66666666666667" style="3" customWidth="1"/>
    <col min="7" max="7" width="6.66666666666667" style="3" customWidth="1"/>
    <col min="8" max="8" width="8.5" style="3" hidden="1" customWidth="1" outlineLevel="1"/>
    <col min="9" max="9" width="8" style="3" customWidth="1" collapsed="1"/>
    <col min="10" max="10" width="15" style="3" customWidth="1"/>
    <col min="11" max="11" width="9.66666666666667" style="3" customWidth="1"/>
    <col min="12" max="12" width="7.66666666666667" style="3" customWidth="1"/>
    <col min="13" max="13" width="9" style="3"/>
    <col min="14" max="14" width="9" style="2"/>
    <col min="15" max="16384" width="9" style="3"/>
  </cols>
  <sheetData>
    <row r="1" customHeight="1" spans="1:14">
      <c r="A1" s="4" t="s">
        <v>398</v>
      </c>
    </row>
    <row r="2" s="1" customFormat="1" ht="30" customHeight="1" spans="1:14">
      <c r="A2" s="5" t="s">
        <v>859</v>
      </c>
      <c r="B2" s="5"/>
      <c r="C2" s="5"/>
      <c r="D2" s="5"/>
      <c r="E2" s="5"/>
      <c r="F2" s="5"/>
      <c r="G2" s="5"/>
      <c r="H2" s="5"/>
      <c r="I2" s="5"/>
      <c r="J2" s="5"/>
      <c r="K2" s="5"/>
      <c r="L2" s="5"/>
      <c r="M2" s="5"/>
      <c r="N2" s="6"/>
    </row>
    <row r="3" customHeight="1" spans="1:14">
      <c r="A3" s="2" t="str">
        <f>"评估基准日："&amp;TEXT(基本信息输入表!M7,"yyyy年mm月dd日")</f>
        <v>评估基准日：2025年11月30日</v>
      </c>
      <c r="B3" s="2"/>
      <c r="C3" s="2"/>
      <c r="D3" s="2"/>
      <c r="E3" s="2"/>
      <c r="F3" s="2"/>
      <c r="G3" s="2"/>
      <c r="H3" s="2"/>
      <c r="I3" s="2"/>
      <c r="J3" s="2"/>
      <c r="K3" s="2"/>
      <c r="L3" s="2"/>
      <c r="M3" s="2"/>
    </row>
    <row r="4" ht="14.25" customHeight="1" spans="1:14">
      <c r="A4" s="2"/>
      <c r="B4" s="2"/>
      <c r="C4" s="2"/>
      <c r="D4" s="2"/>
      <c r="E4" s="2"/>
      <c r="F4" s="2"/>
      <c r="G4" s="2"/>
      <c r="H4" s="2"/>
      <c r="I4" s="2"/>
      <c r="J4" s="2"/>
      <c r="K4" s="2"/>
      <c r="L4" s="2"/>
      <c r="M4" s="25" t="s">
        <v>860</v>
      </c>
    </row>
    <row r="5" customHeight="1" spans="1:14">
      <c r="A5" s="3" t="str">
        <f>基本信息输入表!K6&amp;"："&amp;基本信息输入表!M6</f>
        <v>产权持有人：湖北省徽工生物技本研究有限公司</v>
      </c>
      <c r="M5" s="10" t="str">
        <f>"金额单位："&amp;基本信息输入表!M10&amp;"元"</f>
        <v>金额单位：人民币元</v>
      </c>
    </row>
    <row r="6" s="2" customFormat="1" customHeight="1" spans="1:14">
      <c r="A6" s="64" t="s">
        <v>401</v>
      </c>
      <c r="B6" s="65" t="s">
        <v>580</v>
      </c>
      <c r="C6" s="65" t="s">
        <v>861</v>
      </c>
      <c r="D6" s="65" t="s">
        <v>582</v>
      </c>
      <c r="E6" s="65" t="s">
        <v>862</v>
      </c>
      <c r="F6" s="64" t="s">
        <v>569</v>
      </c>
      <c r="G6" s="65" t="s">
        <v>863</v>
      </c>
      <c r="H6" s="65" t="s">
        <v>403</v>
      </c>
      <c r="I6" s="64" t="s">
        <v>502</v>
      </c>
      <c r="J6" s="362" t="s">
        <v>864</v>
      </c>
      <c r="K6" s="11" t="s">
        <v>405</v>
      </c>
      <c r="L6" s="11" t="s">
        <v>407</v>
      </c>
      <c r="M6" s="11" t="s">
        <v>503</v>
      </c>
    </row>
    <row r="7" ht="15.6" spans="1:14">
      <c r="A7" s="246"/>
      <c r="B7" s="248"/>
      <c r="C7" s="248"/>
      <c r="D7" s="249"/>
      <c r="E7" s="173"/>
      <c r="F7" s="184"/>
      <c r="G7" s="184"/>
      <c r="H7" s="251"/>
      <c r="I7" s="184"/>
      <c r="J7" s="363"/>
      <c r="K7" s="184"/>
      <c r="L7" s="186"/>
      <c r="M7" s="177"/>
      <c r="N7" s="14" t="s">
        <v>518</v>
      </c>
    </row>
    <row r="8" ht="15.6" spans="1:14">
      <c r="A8" s="15" t="str">
        <f>IF(B8="","",ROW()-7)</f>
        <v/>
      </c>
      <c r="B8" s="16"/>
      <c r="C8" s="16"/>
      <c r="D8" s="17"/>
      <c r="E8" s="32"/>
      <c r="F8" s="18"/>
      <c r="G8" s="18"/>
      <c r="H8" s="18"/>
      <c r="I8" s="18"/>
      <c r="J8" s="18"/>
      <c r="K8" s="18"/>
      <c r="L8" s="18" t="str">
        <f t="shared" ref="L8:L27" si="0">IF(I8-J8=0,"",(K8-I8+J8)/(I8-J8)*100)</f>
        <v/>
      </c>
      <c r="M8" s="16"/>
      <c r="N8" s="19" t="s">
        <v>519</v>
      </c>
    </row>
    <row r="9" ht="15.6" spans="1:14">
      <c r="A9" s="15" t="str">
        <f t="shared" ref="A9:A24" si="1">IF(B9="","",ROW()-7)</f>
        <v/>
      </c>
      <c r="B9" s="16"/>
      <c r="C9" s="16"/>
      <c r="D9" s="17"/>
      <c r="E9" s="32"/>
      <c r="F9" s="18"/>
      <c r="G9" s="18"/>
      <c r="H9" s="18"/>
      <c r="I9" s="18"/>
      <c r="J9" s="18"/>
      <c r="K9" s="18"/>
      <c r="L9" s="18" t="str">
        <f t="shared" si="0"/>
        <v/>
      </c>
      <c r="M9" s="16"/>
      <c r="N9" s="19" t="s">
        <v>520</v>
      </c>
    </row>
    <row r="10" ht="15.6" spans="1:14">
      <c r="A10" s="15" t="str">
        <f t="shared" si="1"/>
        <v/>
      </c>
      <c r="B10" s="16"/>
      <c r="C10" s="16"/>
      <c r="D10" s="17"/>
      <c r="E10" s="32"/>
      <c r="F10" s="18"/>
      <c r="G10" s="18"/>
      <c r="H10" s="18"/>
      <c r="I10" s="18"/>
      <c r="J10" s="18"/>
      <c r="K10" s="18"/>
      <c r="L10" s="18" t="str">
        <f t="shared" si="0"/>
        <v/>
      </c>
      <c r="M10" s="16"/>
      <c r="N10" s="19" t="s">
        <v>521</v>
      </c>
    </row>
    <row r="11" ht="15.6" spans="1:14">
      <c r="A11" s="15" t="str">
        <f t="shared" si="1"/>
        <v/>
      </c>
      <c r="B11" s="16"/>
      <c r="C11" s="16"/>
      <c r="D11" s="17"/>
      <c r="E11" s="32"/>
      <c r="F11" s="18"/>
      <c r="G11" s="18"/>
      <c r="H11" s="18"/>
      <c r="I11" s="18"/>
      <c r="J11" s="18"/>
      <c r="K11" s="18"/>
      <c r="L11" s="18" t="str">
        <f t="shared" si="0"/>
        <v/>
      </c>
      <c r="M11" s="16"/>
      <c r="N11" s="19" t="s">
        <v>522</v>
      </c>
    </row>
    <row r="12" ht="15.6" spans="1:14">
      <c r="A12" s="15" t="str">
        <f t="shared" si="1"/>
        <v/>
      </c>
      <c r="B12" s="16"/>
      <c r="C12" s="16"/>
      <c r="D12" s="17"/>
      <c r="E12" s="32"/>
      <c r="F12" s="18"/>
      <c r="G12" s="18"/>
      <c r="H12" s="18"/>
      <c r="I12" s="18"/>
      <c r="J12" s="18"/>
      <c r="K12" s="18"/>
      <c r="L12" s="18" t="str">
        <f t="shared" si="0"/>
        <v/>
      </c>
      <c r="M12" s="16"/>
      <c r="N12" s="19" t="s">
        <v>523</v>
      </c>
    </row>
    <row r="13" ht="15.6" spans="1:14">
      <c r="A13" s="15" t="str">
        <f t="shared" si="1"/>
        <v/>
      </c>
      <c r="B13" s="16"/>
      <c r="C13" s="16"/>
      <c r="D13" s="17"/>
      <c r="E13" s="32"/>
      <c r="F13" s="18"/>
      <c r="G13" s="18"/>
      <c r="H13" s="18"/>
      <c r="I13" s="18"/>
      <c r="J13" s="18"/>
      <c r="K13" s="18"/>
      <c r="L13" s="18" t="str">
        <f t="shared" si="0"/>
        <v/>
      </c>
      <c r="M13" s="16"/>
      <c r="N13" s="19" t="s">
        <v>524</v>
      </c>
    </row>
    <row r="14" ht="15.6" spans="1:14">
      <c r="A14" s="15" t="str">
        <f t="shared" si="1"/>
        <v/>
      </c>
      <c r="B14" s="16"/>
      <c r="C14" s="16"/>
      <c r="D14" s="17"/>
      <c r="E14" s="32"/>
      <c r="F14" s="18"/>
      <c r="G14" s="18"/>
      <c r="H14" s="18"/>
      <c r="I14" s="18"/>
      <c r="J14" s="18"/>
      <c r="K14" s="18"/>
      <c r="L14" s="18" t="str">
        <f t="shared" si="0"/>
        <v/>
      </c>
      <c r="M14" s="16"/>
      <c r="N14" s="19" t="s">
        <v>525</v>
      </c>
    </row>
    <row r="15" ht="15.6" spans="1:14">
      <c r="A15" s="15" t="str">
        <f t="shared" si="1"/>
        <v/>
      </c>
      <c r="B15" s="16"/>
      <c r="C15" s="16"/>
      <c r="D15" s="17"/>
      <c r="E15" s="32"/>
      <c r="F15" s="18"/>
      <c r="G15" s="18"/>
      <c r="H15" s="18"/>
      <c r="I15" s="18"/>
      <c r="J15" s="18"/>
      <c r="K15" s="18"/>
      <c r="L15" s="18" t="str">
        <f t="shared" si="0"/>
        <v/>
      </c>
      <c r="M15" s="16"/>
      <c r="N15" s="19" t="s">
        <v>526</v>
      </c>
    </row>
    <row r="16" ht="15.6" spans="1:14">
      <c r="A16" s="15" t="str">
        <f t="shared" si="1"/>
        <v/>
      </c>
      <c r="B16" s="16"/>
      <c r="C16" s="16"/>
      <c r="D16" s="17"/>
      <c r="E16" s="32"/>
      <c r="F16" s="18"/>
      <c r="G16" s="18"/>
      <c r="H16" s="18"/>
      <c r="I16" s="18"/>
      <c r="J16" s="18"/>
      <c r="K16" s="18"/>
      <c r="L16" s="18" t="str">
        <f t="shared" si="0"/>
        <v/>
      </c>
      <c r="M16" s="16"/>
      <c r="N16" s="19" t="s">
        <v>527</v>
      </c>
    </row>
    <row r="17" ht="15.6" spans="1:14">
      <c r="A17" s="15" t="str">
        <f t="shared" si="1"/>
        <v/>
      </c>
      <c r="B17" s="16"/>
      <c r="C17" s="16"/>
      <c r="D17" s="17"/>
      <c r="E17" s="32"/>
      <c r="F17" s="18"/>
      <c r="G17" s="18"/>
      <c r="H17" s="18"/>
      <c r="I17" s="18"/>
      <c r="J17" s="18"/>
      <c r="K17" s="18"/>
      <c r="L17" s="18" t="str">
        <f t="shared" si="0"/>
        <v/>
      </c>
      <c r="M17" s="16"/>
      <c r="N17" s="19" t="s">
        <v>528</v>
      </c>
    </row>
    <row r="18" ht="15.6" spans="1:14">
      <c r="A18" s="15" t="str">
        <f t="shared" si="1"/>
        <v/>
      </c>
      <c r="B18" s="16"/>
      <c r="C18" s="16"/>
      <c r="D18" s="17"/>
      <c r="E18" s="32"/>
      <c r="F18" s="18"/>
      <c r="G18" s="18"/>
      <c r="H18" s="18"/>
      <c r="I18" s="18"/>
      <c r="J18" s="18"/>
      <c r="K18" s="18"/>
      <c r="L18" s="18" t="str">
        <f t="shared" si="0"/>
        <v/>
      </c>
      <c r="M18" s="16"/>
      <c r="N18" s="19" t="s">
        <v>529</v>
      </c>
    </row>
    <row r="19" ht="15.6" spans="1:14">
      <c r="A19" s="15" t="str">
        <f t="shared" si="1"/>
        <v/>
      </c>
      <c r="B19" s="16"/>
      <c r="C19" s="16"/>
      <c r="D19" s="17"/>
      <c r="E19" s="32"/>
      <c r="F19" s="18"/>
      <c r="G19" s="18"/>
      <c r="H19" s="18"/>
      <c r="I19" s="18"/>
      <c r="J19" s="18"/>
      <c r="K19" s="18"/>
      <c r="L19" s="18" t="str">
        <f t="shared" si="0"/>
        <v/>
      </c>
      <c r="M19" s="16"/>
      <c r="N19" s="19" t="s">
        <v>530</v>
      </c>
    </row>
    <row r="20" ht="15.6" spans="1:14">
      <c r="A20" s="15" t="str">
        <f t="shared" si="1"/>
        <v/>
      </c>
      <c r="B20" s="16"/>
      <c r="C20" s="16"/>
      <c r="D20" s="17"/>
      <c r="E20" s="32"/>
      <c r="F20" s="18"/>
      <c r="G20" s="18"/>
      <c r="H20" s="18"/>
      <c r="I20" s="18"/>
      <c r="J20" s="18"/>
      <c r="K20" s="18"/>
      <c r="L20" s="18" t="str">
        <f t="shared" si="0"/>
        <v/>
      </c>
      <c r="M20" s="16"/>
      <c r="N20" s="19" t="s">
        <v>531</v>
      </c>
    </row>
    <row r="21" ht="15.6" spans="1:14">
      <c r="A21" s="15" t="str">
        <f t="shared" si="1"/>
        <v/>
      </c>
      <c r="B21" s="16"/>
      <c r="C21" s="16"/>
      <c r="D21" s="17"/>
      <c r="E21" s="32"/>
      <c r="F21" s="18"/>
      <c r="G21" s="18"/>
      <c r="H21" s="18"/>
      <c r="I21" s="18"/>
      <c r="J21" s="18"/>
      <c r="K21" s="18"/>
      <c r="L21" s="18" t="str">
        <f t="shared" si="0"/>
        <v/>
      </c>
      <c r="M21" s="16"/>
      <c r="N21" s="19" t="s">
        <v>532</v>
      </c>
    </row>
    <row r="22" ht="15.6" spans="1:14">
      <c r="A22" s="15" t="str">
        <f t="shared" si="1"/>
        <v/>
      </c>
      <c r="B22" s="16"/>
      <c r="C22" s="16"/>
      <c r="D22" s="17"/>
      <c r="E22" s="32"/>
      <c r="F22" s="18"/>
      <c r="G22" s="18"/>
      <c r="H22" s="18"/>
      <c r="I22" s="18"/>
      <c r="J22" s="18"/>
      <c r="K22" s="18"/>
      <c r="L22" s="18" t="str">
        <f t="shared" si="0"/>
        <v/>
      </c>
      <c r="M22" s="16"/>
      <c r="N22" s="19" t="s">
        <v>533</v>
      </c>
    </row>
    <row r="23" ht="15.6" spans="1:14">
      <c r="A23" s="15" t="str">
        <f t="shared" si="1"/>
        <v/>
      </c>
      <c r="B23" s="16"/>
      <c r="C23" s="16"/>
      <c r="D23" s="17"/>
      <c r="E23" s="32"/>
      <c r="F23" s="18"/>
      <c r="G23" s="18"/>
      <c r="H23" s="18"/>
      <c r="I23" s="18"/>
      <c r="J23" s="18"/>
      <c r="K23" s="18"/>
      <c r="L23" s="18" t="str">
        <f t="shared" si="0"/>
        <v/>
      </c>
      <c r="M23" s="16"/>
      <c r="N23" s="19" t="s">
        <v>538</v>
      </c>
    </row>
    <row r="24" ht="15.6" spans="1:14">
      <c r="A24" s="15" t="str">
        <f t="shared" si="1"/>
        <v/>
      </c>
      <c r="B24" s="16"/>
      <c r="C24" s="16"/>
      <c r="D24" s="17"/>
      <c r="E24" s="32"/>
      <c r="F24" s="18"/>
      <c r="G24" s="18"/>
      <c r="H24" s="18"/>
      <c r="I24" s="18"/>
      <c r="J24" s="18"/>
      <c r="K24" s="18"/>
      <c r="L24" s="18" t="str">
        <f t="shared" si="0"/>
        <v/>
      </c>
      <c r="M24" s="16"/>
      <c r="N24" s="19" t="s">
        <v>539</v>
      </c>
    </row>
    <row r="25" ht="15.6" spans="1:14">
      <c r="A25" s="143" t="s">
        <v>865</v>
      </c>
      <c r="B25" s="16"/>
      <c r="C25" s="16"/>
      <c r="D25" s="17"/>
      <c r="E25" s="32"/>
      <c r="F25" s="18" t="s">
        <v>605</v>
      </c>
      <c r="G25" s="18"/>
      <c r="H25" s="18">
        <f>SUM(H8:H24)</f>
        <v>0</v>
      </c>
      <c r="I25" s="18">
        <f>SUM(I8:I24)</f>
        <v>0</v>
      </c>
      <c r="J25" s="18">
        <f t="shared" ref="J25:K25" si="2">SUM(J8:J24)</f>
        <v>0</v>
      </c>
      <c r="K25" s="18">
        <f t="shared" si="2"/>
        <v>0</v>
      </c>
      <c r="L25" s="18" t="str">
        <f t="shared" si="0"/>
        <v/>
      </c>
      <c r="M25" s="16"/>
    </row>
    <row r="26" ht="15.6" spans="1:14">
      <c r="A26" s="45" t="s">
        <v>866</v>
      </c>
      <c r="B26" s="16"/>
      <c r="C26" s="16"/>
      <c r="D26" s="17"/>
      <c r="E26" s="32"/>
      <c r="F26" s="18" t="s">
        <v>605</v>
      </c>
      <c r="G26" s="18"/>
      <c r="H26" s="18">
        <f>J25</f>
        <v>0</v>
      </c>
      <c r="I26" s="18">
        <f>J25</f>
        <v>0</v>
      </c>
      <c r="J26" s="18"/>
      <c r="K26" s="18"/>
      <c r="L26" s="18"/>
      <c r="M26" s="16"/>
    </row>
    <row r="27" customHeight="1" spans="1:14">
      <c r="A27" s="20" t="s">
        <v>867</v>
      </c>
      <c r="B27" s="21"/>
      <c r="C27" s="31"/>
      <c r="D27" s="30"/>
      <c r="E27" s="30"/>
      <c r="F27" s="18" t="s">
        <v>605</v>
      </c>
      <c r="G27" s="18"/>
      <c r="H27" s="18">
        <f>H25-H26</f>
        <v>0</v>
      </c>
      <c r="I27" s="18">
        <f>I25-I26</f>
        <v>0</v>
      </c>
      <c r="J27" s="18"/>
      <c r="K27" s="18">
        <f>K25</f>
        <v>0</v>
      </c>
      <c r="L27" s="18" t="str">
        <f t="shared" si="0"/>
        <v/>
      </c>
      <c r="M27" s="23"/>
    </row>
    <row r="28" customHeight="1" spans="1:14">
      <c r="A28" s="3" t="str">
        <f>基本信息输入表!$K$6&amp;"填表人："&amp;基本信息输入表!$M$46</f>
        <v>产权持有人填表人：袁佳</v>
      </c>
      <c r="K28" s="3" t="str">
        <f>"评估人员："&amp;基本信息输入表!$Q$46</f>
        <v>评估人员：韩策</v>
      </c>
      <c r="N28" s="24"/>
    </row>
    <row r="29" customHeight="1" spans="1:14">
      <c r="A29" s="3" t="str">
        <f>"填表日期："&amp;YEAR(基本信息输入表!$O$46)&amp;"年"&amp;MONTH(基本信息输入表!$O$46)&amp;"月"&amp;DAY(基本信息输入表!$O$46)&amp;"日"</f>
        <v>填表日期：2025年12月15日</v>
      </c>
    </row>
    <row r="30" customHeight="1" spans="1:14">
      <c r="N30" s="24"/>
    </row>
  </sheetData>
  <mergeCells count="18">
    <mergeCell ref="A2:M2"/>
    <mergeCell ref="A3:M3"/>
    <mergeCell ref="A25:B25"/>
    <mergeCell ref="A26:B26"/>
    <mergeCell ref="A27:B27"/>
    <mergeCell ref="A6:A7"/>
    <mergeCell ref="B6:B7"/>
    <mergeCell ref="C6:C7"/>
    <mergeCell ref="D6:D7"/>
    <mergeCell ref="E6:E7"/>
    <mergeCell ref="F6:F7"/>
    <mergeCell ref="G6:G7"/>
    <mergeCell ref="H6:H7"/>
    <mergeCell ref="I6:I7"/>
    <mergeCell ref="J6:J7"/>
    <mergeCell ref="K6:K7"/>
    <mergeCell ref="L6:L7"/>
    <mergeCell ref="M6:M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scale="87" fitToHeight="0" orientation="landscape"/>
  <headerFooter scaleWithDoc="0">
    <oddFooter>&amp;C&amp;"宋体,常规"&amp;10第&amp;"Arial Narrow,常规"&amp;P&amp;"宋体,常规"页，共&amp;"Arial Narrow,常规"&amp;N&amp;"宋体,常规"页</oddFooter>
  </headerFooter>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持有到期投资">
    <pageSetUpPr fitToPage="1"/>
  </sheetPr>
  <dimension ref="A1:O30"/>
  <sheetViews>
    <sheetView showGridLines="0" topLeftCell="A4" workbookViewId="0">
      <selection activeCell="E54" sqref="E54"/>
    </sheetView>
  </sheetViews>
  <sheetFormatPr defaultColWidth="9" defaultRowHeight="15.75" customHeight="1"/>
  <cols>
    <col min="1" max="1" width="4.16666666666667" style="3" customWidth="1"/>
    <col min="2" max="2" width="18" style="3" customWidth="1"/>
    <col min="3" max="4" width="8.5" style="3" customWidth="1"/>
    <col min="5" max="5" width="8" style="3" customWidth="1"/>
    <col min="6" max="6" width="6.16666666666667" style="3" customWidth="1"/>
    <col min="7" max="7" width="9.16666666666667" style="3" customWidth="1"/>
    <col min="8" max="8" width="8" style="3" customWidth="1"/>
    <col min="9" max="9" width="8" style="3" hidden="1" customWidth="1" outlineLevel="1"/>
    <col min="10" max="10" width="8" style="3" customWidth="1" collapsed="1"/>
    <col min="11" max="11" width="15" style="3" customWidth="1"/>
    <col min="12" max="12" width="9.66666666666667" style="3" customWidth="1"/>
    <col min="13" max="13" width="7.66666666666667" style="3" customWidth="1"/>
    <col min="14" max="14" width="9.16666666666667" style="3" customWidth="1"/>
    <col min="15" max="15" width="9" style="2"/>
    <col min="16" max="16384" width="9" style="3"/>
  </cols>
  <sheetData>
    <row r="1" customHeight="1" spans="1:15">
      <c r="A1" s="4" t="s">
        <v>398</v>
      </c>
    </row>
    <row r="2" s="1" customFormat="1" ht="30" customHeight="1" spans="1:15">
      <c r="A2" s="5" t="s">
        <v>868</v>
      </c>
      <c r="B2" s="5"/>
      <c r="C2" s="5"/>
      <c r="D2" s="5"/>
      <c r="E2" s="5"/>
      <c r="F2" s="5"/>
      <c r="G2" s="5"/>
      <c r="H2" s="5"/>
      <c r="I2" s="5"/>
      <c r="J2" s="5"/>
      <c r="K2" s="5"/>
      <c r="L2" s="5"/>
      <c r="M2" s="5"/>
      <c r="N2" s="5"/>
      <c r="O2" s="6"/>
    </row>
    <row r="3" customHeight="1" spans="1:15">
      <c r="A3" s="2" t="str">
        <f>"评估基准日："&amp;TEXT(基本信息输入表!M7,"yyyy年mm月dd日")</f>
        <v>评估基准日：2025年11月30日</v>
      </c>
      <c r="B3" s="2"/>
      <c r="C3" s="2"/>
      <c r="D3" s="2"/>
      <c r="E3" s="2"/>
      <c r="F3" s="2"/>
      <c r="G3" s="2"/>
      <c r="H3" s="2"/>
      <c r="I3" s="2"/>
      <c r="J3" s="2"/>
      <c r="K3" s="2"/>
      <c r="L3" s="2"/>
      <c r="M3" s="2"/>
      <c r="N3" s="2"/>
    </row>
    <row r="4" ht="14.25" customHeight="1" spans="1:15">
      <c r="A4" s="2"/>
      <c r="B4" s="2"/>
      <c r="C4" s="2"/>
      <c r="D4" s="2"/>
      <c r="E4" s="2"/>
      <c r="F4" s="2"/>
      <c r="G4" s="2"/>
      <c r="H4" s="2"/>
      <c r="I4" s="2"/>
      <c r="J4" s="2"/>
      <c r="K4" s="2"/>
      <c r="L4" s="2"/>
      <c r="M4" s="25" t="s">
        <v>869</v>
      </c>
      <c r="N4" s="25"/>
    </row>
    <row r="5" customHeight="1" spans="1:15">
      <c r="A5" s="3" t="str">
        <f>基本信息输入表!K6&amp;"："&amp;基本信息输入表!M6</f>
        <v>产权持有人：湖北省徽工生物技本研究有限公司</v>
      </c>
      <c r="M5" s="50" t="str">
        <f>"金额单位："&amp;基本信息输入表!M10&amp;"元"</f>
        <v>金额单位：人民币元</v>
      </c>
      <c r="N5" s="50"/>
    </row>
    <row r="6" s="2" customFormat="1" customHeight="1" spans="1:15">
      <c r="A6" s="11" t="s">
        <v>401</v>
      </c>
      <c r="B6" s="26" t="s">
        <v>580</v>
      </c>
      <c r="C6" s="26" t="s">
        <v>870</v>
      </c>
      <c r="D6" s="26" t="s">
        <v>871</v>
      </c>
      <c r="E6" s="26" t="s">
        <v>872</v>
      </c>
      <c r="F6" s="11" t="s">
        <v>873</v>
      </c>
      <c r="G6" s="381" t="s">
        <v>569</v>
      </c>
      <c r="H6" s="26" t="s">
        <v>874</v>
      </c>
      <c r="I6" s="26" t="s">
        <v>403</v>
      </c>
      <c r="J6" s="64" t="s">
        <v>502</v>
      </c>
      <c r="K6" s="362" t="s">
        <v>864</v>
      </c>
      <c r="L6" s="11" t="s">
        <v>405</v>
      </c>
      <c r="M6" s="11" t="s">
        <v>407</v>
      </c>
      <c r="N6" s="11" t="s">
        <v>503</v>
      </c>
    </row>
    <row r="7" ht="15.6" spans="1:15">
      <c r="A7" s="176"/>
      <c r="B7" s="177"/>
      <c r="C7" s="177"/>
      <c r="D7" s="33"/>
      <c r="E7" s="249"/>
      <c r="F7" s="249"/>
      <c r="G7" s="382"/>
      <c r="H7" s="184"/>
      <c r="I7" s="22"/>
      <c r="J7" s="184"/>
      <c r="K7" s="363"/>
      <c r="L7" s="184"/>
      <c r="M7" s="186" t="str">
        <f t="shared" ref="M7:M27" si="0">IF(J7-K7=0,"",(L7-J7+K7)/(J7-K7)*100)</f>
        <v/>
      </c>
      <c r="N7" s="177"/>
      <c r="O7" s="14" t="s">
        <v>518</v>
      </c>
    </row>
    <row r="8" ht="15.6" spans="1:15">
      <c r="A8" s="15" t="str">
        <f>IF(B8="","",ROW()-7)</f>
        <v/>
      </c>
      <c r="B8" s="16"/>
      <c r="C8" s="16"/>
      <c r="D8" s="16"/>
      <c r="E8" s="17"/>
      <c r="F8" s="17"/>
      <c r="G8" s="18"/>
      <c r="H8" s="18"/>
      <c r="I8" s="18"/>
      <c r="J8" s="18"/>
      <c r="K8" s="18"/>
      <c r="L8" s="18"/>
      <c r="M8" s="18" t="str">
        <f t="shared" si="0"/>
        <v/>
      </c>
      <c r="N8" s="16"/>
      <c r="O8" s="19" t="s">
        <v>519</v>
      </c>
    </row>
    <row r="9" ht="15.6" spans="1:15">
      <c r="A9" s="15" t="str">
        <f t="shared" ref="A9:A24" si="1">IF(B9="","",ROW()-7)</f>
        <v/>
      </c>
      <c r="B9" s="16"/>
      <c r="C9" s="16"/>
      <c r="D9" s="16"/>
      <c r="E9" s="17"/>
      <c r="F9" s="17"/>
      <c r="G9" s="18"/>
      <c r="H9" s="18"/>
      <c r="I9" s="18"/>
      <c r="J9" s="18"/>
      <c r="K9" s="18"/>
      <c r="L9" s="18"/>
      <c r="M9" s="18" t="str">
        <f t="shared" si="0"/>
        <v/>
      </c>
      <c r="N9" s="16"/>
      <c r="O9" s="19" t="s">
        <v>520</v>
      </c>
    </row>
    <row r="10" ht="15.6" spans="1:15">
      <c r="A10" s="15" t="str">
        <f t="shared" si="1"/>
        <v/>
      </c>
      <c r="B10" s="16"/>
      <c r="C10" s="16"/>
      <c r="D10" s="16"/>
      <c r="E10" s="17"/>
      <c r="F10" s="17"/>
      <c r="G10" s="18"/>
      <c r="H10" s="18"/>
      <c r="I10" s="18"/>
      <c r="J10" s="18"/>
      <c r="K10" s="18"/>
      <c r="L10" s="18"/>
      <c r="M10" s="18" t="str">
        <f t="shared" si="0"/>
        <v/>
      </c>
      <c r="N10" s="16"/>
      <c r="O10" s="19" t="s">
        <v>521</v>
      </c>
    </row>
    <row r="11" ht="15.6" spans="1:15">
      <c r="A11" s="15" t="str">
        <f t="shared" si="1"/>
        <v/>
      </c>
      <c r="B11" s="16"/>
      <c r="C11" s="16"/>
      <c r="D11" s="16"/>
      <c r="E11" s="17"/>
      <c r="F11" s="17"/>
      <c r="G11" s="18"/>
      <c r="H11" s="18"/>
      <c r="I11" s="18"/>
      <c r="J11" s="18"/>
      <c r="K11" s="18"/>
      <c r="L11" s="18"/>
      <c r="M11" s="18" t="str">
        <f t="shared" si="0"/>
        <v/>
      </c>
      <c r="N11" s="16"/>
      <c r="O11" s="19" t="s">
        <v>522</v>
      </c>
    </row>
    <row r="12" ht="15.6" spans="1:15">
      <c r="A12" s="15" t="str">
        <f t="shared" si="1"/>
        <v/>
      </c>
      <c r="B12" s="16"/>
      <c r="C12" s="16"/>
      <c r="D12" s="16"/>
      <c r="E12" s="17"/>
      <c r="F12" s="17"/>
      <c r="G12" s="18"/>
      <c r="H12" s="18"/>
      <c r="I12" s="18"/>
      <c r="J12" s="18"/>
      <c r="K12" s="18"/>
      <c r="L12" s="18"/>
      <c r="M12" s="18" t="str">
        <f t="shared" si="0"/>
        <v/>
      </c>
      <c r="N12" s="16"/>
      <c r="O12" s="19" t="s">
        <v>523</v>
      </c>
    </row>
    <row r="13" ht="15.6" spans="1:15">
      <c r="A13" s="15" t="str">
        <f t="shared" si="1"/>
        <v/>
      </c>
      <c r="B13" s="16"/>
      <c r="C13" s="16"/>
      <c r="D13" s="16"/>
      <c r="E13" s="17"/>
      <c r="F13" s="17"/>
      <c r="G13" s="18"/>
      <c r="H13" s="18"/>
      <c r="I13" s="18"/>
      <c r="J13" s="18"/>
      <c r="K13" s="18"/>
      <c r="L13" s="18"/>
      <c r="M13" s="18" t="str">
        <f t="shared" si="0"/>
        <v/>
      </c>
      <c r="N13" s="16"/>
      <c r="O13" s="19" t="s">
        <v>524</v>
      </c>
    </row>
    <row r="14" ht="15.6" spans="1:15">
      <c r="A14" s="15" t="str">
        <f t="shared" si="1"/>
        <v/>
      </c>
      <c r="B14" s="16"/>
      <c r="C14" s="16"/>
      <c r="D14" s="16"/>
      <c r="E14" s="17"/>
      <c r="F14" s="17"/>
      <c r="G14" s="18"/>
      <c r="H14" s="18"/>
      <c r="I14" s="18"/>
      <c r="J14" s="18"/>
      <c r="K14" s="18"/>
      <c r="L14" s="18"/>
      <c r="M14" s="18" t="str">
        <f t="shared" si="0"/>
        <v/>
      </c>
      <c r="N14" s="16"/>
      <c r="O14" s="19" t="s">
        <v>525</v>
      </c>
    </row>
    <row r="15" ht="15.6" spans="1:15">
      <c r="A15" s="15" t="str">
        <f t="shared" si="1"/>
        <v/>
      </c>
      <c r="B15" s="16"/>
      <c r="C15" s="16"/>
      <c r="D15" s="16"/>
      <c r="E15" s="17"/>
      <c r="F15" s="17"/>
      <c r="G15" s="18"/>
      <c r="H15" s="18"/>
      <c r="I15" s="18"/>
      <c r="J15" s="18"/>
      <c r="K15" s="18"/>
      <c r="L15" s="18"/>
      <c r="M15" s="18" t="str">
        <f t="shared" si="0"/>
        <v/>
      </c>
      <c r="N15" s="16"/>
      <c r="O15" s="19" t="s">
        <v>526</v>
      </c>
    </row>
    <row r="16" ht="15.6" spans="1:15">
      <c r="A16" s="15" t="str">
        <f t="shared" si="1"/>
        <v/>
      </c>
      <c r="B16" s="16"/>
      <c r="C16" s="16"/>
      <c r="D16" s="16"/>
      <c r="E16" s="17"/>
      <c r="F16" s="17"/>
      <c r="G16" s="18"/>
      <c r="H16" s="18"/>
      <c r="I16" s="18"/>
      <c r="J16" s="18"/>
      <c r="K16" s="18"/>
      <c r="L16" s="18"/>
      <c r="M16" s="18" t="str">
        <f t="shared" si="0"/>
        <v/>
      </c>
      <c r="N16" s="16"/>
      <c r="O16" s="19" t="s">
        <v>527</v>
      </c>
    </row>
    <row r="17" ht="15.6" spans="1:15">
      <c r="A17" s="15" t="str">
        <f t="shared" si="1"/>
        <v/>
      </c>
      <c r="B17" s="16"/>
      <c r="C17" s="16"/>
      <c r="D17" s="16"/>
      <c r="E17" s="17"/>
      <c r="F17" s="17"/>
      <c r="G17" s="18"/>
      <c r="H17" s="18"/>
      <c r="I17" s="18"/>
      <c r="J17" s="18"/>
      <c r="K17" s="18"/>
      <c r="L17" s="18"/>
      <c r="M17" s="18" t="str">
        <f t="shared" si="0"/>
        <v/>
      </c>
      <c r="N17" s="16"/>
      <c r="O17" s="19" t="s">
        <v>528</v>
      </c>
    </row>
    <row r="18" ht="15.6" spans="1:15">
      <c r="A18" s="15" t="str">
        <f t="shared" si="1"/>
        <v/>
      </c>
      <c r="B18" s="16"/>
      <c r="C18" s="16"/>
      <c r="D18" s="16"/>
      <c r="E18" s="17"/>
      <c r="F18" s="17"/>
      <c r="G18" s="18"/>
      <c r="H18" s="18"/>
      <c r="I18" s="18"/>
      <c r="J18" s="18"/>
      <c r="K18" s="18"/>
      <c r="L18" s="18"/>
      <c r="M18" s="18" t="str">
        <f t="shared" si="0"/>
        <v/>
      </c>
      <c r="N18" s="16"/>
      <c r="O18" s="19" t="s">
        <v>529</v>
      </c>
    </row>
    <row r="19" ht="15.6" spans="1:15">
      <c r="A19" s="15" t="str">
        <f t="shared" si="1"/>
        <v/>
      </c>
      <c r="B19" s="16"/>
      <c r="C19" s="16"/>
      <c r="D19" s="16"/>
      <c r="E19" s="17"/>
      <c r="F19" s="17"/>
      <c r="G19" s="18"/>
      <c r="H19" s="18"/>
      <c r="I19" s="18"/>
      <c r="J19" s="18"/>
      <c r="K19" s="18"/>
      <c r="L19" s="18"/>
      <c r="M19" s="18" t="str">
        <f t="shared" si="0"/>
        <v/>
      </c>
      <c r="N19" s="16"/>
      <c r="O19" s="19" t="s">
        <v>530</v>
      </c>
    </row>
    <row r="20" ht="15.6" spans="1:15">
      <c r="A20" s="15" t="str">
        <f t="shared" si="1"/>
        <v/>
      </c>
      <c r="B20" s="16"/>
      <c r="C20" s="16"/>
      <c r="D20" s="16"/>
      <c r="E20" s="17"/>
      <c r="F20" s="17"/>
      <c r="G20" s="18"/>
      <c r="H20" s="18"/>
      <c r="I20" s="18"/>
      <c r="J20" s="18"/>
      <c r="K20" s="18"/>
      <c r="L20" s="18"/>
      <c r="M20" s="18" t="str">
        <f t="shared" si="0"/>
        <v/>
      </c>
      <c r="N20" s="16"/>
      <c r="O20" s="19" t="s">
        <v>531</v>
      </c>
    </row>
    <row r="21" ht="15.6" spans="1:15">
      <c r="A21" s="15" t="str">
        <f t="shared" si="1"/>
        <v/>
      </c>
      <c r="B21" s="16"/>
      <c r="C21" s="16"/>
      <c r="D21" s="16"/>
      <c r="E21" s="17"/>
      <c r="F21" s="17"/>
      <c r="G21" s="18"/>
      <c r="H21" s="18"/>
      <c r="I21" s="18"/>
      <c r="J21" s="18"/>
      <c r="K21" s="18"/>
      <c r="L21" s="18"/>
      <c r="M21" s="18" t="str">
        <f t="shared" si="0"/>
        <v/>
      </c>
      <c r="N21" s="16"/>
      <c r="O21" s="19" t="s">
        <v>532</v>
      </c>
    </row>
    <row r="22" ht="15.6" spans="1:15">
      <c r="A22" s="15" t="str">
        <f t="shared" si="1"/>
        <v/>
      </c>
      <c r="B22" s="16"/>
      <c r="C22" s="16"/>
      <c r="D22" s="16"/>
      <c r="E22" s="17"/>
      <c r="F22" s="17"/>
      <c r="G22" s="18"/>
      <c r="H22" s="18"/>
      <c r="I22" s="18"/>
      <c r="J22" s="18"/>
      <c r="K22" s="18"/>
      <c r="L22" s="18"/>
      <c r="M22" s="18" t="str">
        <f t="shared" si="0"/>
        <v/>
      </c>
      <c r="N22" s="16"/>
      <c r="O22" s="19" t="s">
        <v>533</v>
      </c>
    </row>
    <row r="23" ht="15.6" spans="1:15">
      <c r="A23" s="15" t="str">
        <f t="shared" si="1"/>
        <v/>
      </c>
      <c r="B23" s="16"/>
      <c r="C23" s="16"/>
      <c r="D23" s="16"/>
      <c r="E23" s="17"/>
      <c r="F23" s="17"/>
      <c r="G23" s="18"/>
      <c r="H23" s="18"/>
      <c r="I23" s="18"/>
      <c r="J23" s="18"/>
      <c r="K23" s="18"/>
      <c r="L23" s="18"/>
      <c r="M23" s="18" t="str">
        <f t="shared" si="0"/>
        <v/>
      </c>
      <c r="N23" s="16"/>
      <c r="O23" s="19" t="s">
        <v>538</v>
      </c>
    </row>
    <row r="24" ht="15.6" spans="1:15">
      <c r="A24" s="15" t="str">
        <f t="shared" si="1"/>
        <v/>
      </c>
      <c r="B24" s="16"/>
      <c r="C24" s="16"/>
      <c r="D24" s="16"/>
      <c r="E24" s="17"/>
      <c r="F24" s="17"/>
      <c r="G24" s="18"/>
      <c r="H24" s="18"/>
      <c r="I24" s="18"/>
      <c r="J24" s="18"/>
      <c r="K24" s="18"/>
      <c r="L24" s="18"/>
      <c r="M24" s="18" t="str">
        <f t="shared" si="0"/>
        <v/>
      </c>
      <c r="N24" s="16"/>
      <c r="O24" s="19" t="s">
        <v>539</v>
      </c>
    </row>
    <row r="25" ht="15.6" spans="1:15">
      <c r="A25" s="143" t="s">
        <v>511</v>
      </c>
      <c r="B25" s="16"/>
      <c r="C25" s="16"/>
      <c r="D25" s="16"/>
      <c r="E25" s="17"/>
      <c r="F25" s="17"/>
      <c r="G25" s="18"/>
      <c r="H25" s="18"/>
      <c r="I25" s="18">
        <f t="shared" ref="I25:L25" si="2">SUM(I7:I24)</f>
        <v>0</v>
      </c>
      <c r="J25" s="18">
        <f t="shared" si="2"/>
        <v>0</v>
      </c>
      <c r="K25" s="18">
        <f t="shared" si="2"/>
        <v>0</v>
      </c>
      <c r="L25" s="18">
        <f t="shared" si="2"/>
        <v>0</v>
      </c>
      <c r="M25" s="18" t="str">
        <f t="shared" si="0"/>
        <v/>
      </c>
      <c r="N25" s="16"/>
    </row>
    <row r="26" ht="15.6" spans="1:15">
      <c r="A26" s="143" t="s">
        <v>875</v>
      </c>
      <c r="B26" s="16"/>
      <c r="C26" s="16"/>
      <c r="D26" s="16"/>
      <c r="E26" s="17"/>
      <c r="F26" s="17"/>
      <c r="G26" s="18"/>
      <c r="H26" s="18"/>
      <c r="I26" s="18">
        <f>K25</f>
        <v>0</v>
      </c>
      <c r="J26" s="18">
        <f>K25</f>
        <v>0</v>
      </c>
      <c r="K26" s="18"/>
      <c r="L26" s="18"/>
      <c r="M26" s="18" t="str">
        <f t="shared" si="0"/>
        <v/>
      </c>
      <c r="N26" s="16"/>
    </row>
    <row r="27" customHeight="1" spans="1:15">
      <c r="A27" s="20" t="s">
        <v>876</v>
      </c>
      <c r="B27" s="21"/>
      <c r="C27" s="22"/>
      <c r="D27" s="22"/>
      <c r="E27" s="22"/>
      <c r="F27" s="22"/>
      <c r="G27" s="18"/>
      <c r="H27" s="18"/>
      <c r="I27" s="18">
        <f>I25-I26</f>
        <v>0</v>
      </c>
      <c r="J27" s="18">
        <f>J25-J26</f>
        <v>0</v>
      </c>
      <c r="K27" s="18"/>
      <c r="L27" s="18">
        <f>L25</f>
        <v>0</v>
      </c>
      <c r="M27" s="18" t="str">
        <f t="shared" si="0"/>
        <v/>
      </c>
      <c r="N27" s="23"/>
    </row>
    <row r="28" customHeight="1" spans="1:15">
      <c r="A28" s="3" t="str">
        <f>基本信息输入表!$K$6&amp;"填表人："&amp;基本信息输入表!$M$47</f>
        <v>产权持有人填表人：袁佳</v>
      </c>
      <c r="L28" s="3" t="str">
        <f>"评估人员："&amp;基本信息输入表!$Q$47</f>
        <v>评估人员：韩策</v>
      </c>
      <c r="O28" s="24"/>
    </row>
    <row r="29" customHeight="1" spans="1:15">
      <c r="A29" s="3" t="str">
        <f>"填表日期："&amp;YEAR(基本信息输入表!$O$47)&amp;"年"&amp;MONTH(基本信息输入表!$O$47)&amp;"月"&amp;DAY(基本信息输入表!$O$47)&amp;"日"</f>
        <v>填表日期：2025年12月15日</v>
      </c>
    </row>
    <row r="30" customHeight="1" spans="1:15">
      <c r="N30" s="3" t="s">
        <v>832</v>
      </c>
    </row>
  </sheetData>
  <mergeCells count="21">
    <mergeCell ref="A2:N2"/>
    <mergeCell ref="A3:N3"/>
    <mergeCell ref="M4:N4"/>
    <mergeCell ref="M5:N5"/>
    <mergeCell ref="A25:B25"/>
    <mergeCell ref="A26:B26"/>
    <mergeCell ref="A27:B27"/>
    <mergeCell ref="A6:A7"/>
    <mergeCell ref="B6:B7"/>
    <mergeCell ref="C6:C7"/>
    <mergeCell ref="D6:D7"/>
    <mergeCell ref="E6:E7"/>
    <mergeCell ref="F6:F7"/>
    <mergeCell ref="G6:G7"/>
    <mergeCell ref="H6:H7"/>
    <mergeCell ref="I6:I7"/>
    <mergeCell ref="J6:J7"/>
    <mergeCell ref="K6:K7"/>
    <mergeCell ref="L6:L7"/>
    <mergeCell ref="M6:M7"/>
    <mergeCell ref="N6:N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scale="97" fitToHeight="0" orientation="landscape"/>
  <headerFooter scaleWithDoc="0">
    <oddFooter>&amp;C&amp;"宋体,常规"&amp;10第&amp;"Arial Narrow,常规"&amp;P&amp;"宋体,常规"页，共&amp;"Arial Narrow,常规"&amp;N&amp;"宋体,常规"页</oddFooter>
  </headerFooter>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长期应收">
    <pageSetUpPr fitToPage="1"/>
  </sheetPr>
  <dimension ref="A1:M29"/>
  <sheetViews>
    <sheetView showGridLines="0" topLeftCell="A4" workbookViewId="0">
      <selection activeCell="E54" sqref="E54"/>
    </sheetView>
  </sheetViews>
  <sheetFormatPr defaultColWidth="9" defaultRowHeight="15.75" customHeight="1"/>
  <cols>
    <col min="1" max="1" width="5.16666666666667" style="3" customWidth="1"/>
    <col min="2" max="2" width="23.1666666666667" style="3" customWidth="1"/>
    <col min="3" max="4" width="8" style="3" customWidth="1"/>
    <col min="5" max="5" width="8" style="3" hidden="1" customWidth="1" outlineLevel="1"/>
    <col min="6" max="6" width="8" style="344" customWidth="1" collapsed="1"/>
    <col min="7" max="7" width="15" style="344" customWidth="1"/>
    <col min="8" max="8" width="9.66666666666667" style="3" customWidth="1"/>
    <col min="9" max="9" width="7.66666666666667" style="3" customWidth="1"/>
    <col min="10" max="10" width="11.6666666666667" style="3" customWidth="1"/>
    <col min="11" max="11" width="9" style="2"/>
    <col min="12" max="16384" width="9" style="3"/>
  </cols>
  <sheetData>
    <row r="1" customHeight="1" spans="1:13">
      <c r="A1" s="4" t="s">
        <v>398</v>
      </c>
    </row>
    <row r="2" s="1" customFormat="1" ht="30" customHeight="1" spans="1:13">
      <c r="A2" s="5" t="s">
        <v>877</v>
      </c>
      <c r="B2" s="5"/>
      <c r="C2" s="5"/>
      <c r="D2" s="5"/>
      <c r="E2" s="5"/>
      <c r="F2" s="5"/>
      <c r="G2" s="5"/>
      <c r="H2" s="5"/>
      <c r="I2" s="5"/>
      <c r="J2" s="5"/>
      <c r="K2" s="24"/>
      <c r="L2" s="3"/>
      <c r="M2" s="3"/>
    </row>
    <row r="3" customHeight="1" spans="1:13">
      <c r="A3" s="2" t="str">
        <f>"评估基准日："&amp;TEXT(基本信息输入表!M7,"yyyy年mm月dd日")</f>
        <v>评估基准日：2025年11月30日</v>
      </c>
      <c r="B3" s="2"/>
      <c r="C3" s="2"/>
      <c r="D3" s="2"/>
      <c r="E3" s="2"/>
      <c r="F3" s="2"/>
      <c r="G3" s="2"/>
      <c r="H3" s="2"/>
      <c r="I3" s="2"/>
      <c r="J3" s="2"/>
    </row>
    <row r="4" ht="13.5" customHeight="1" spans="1:13">
      <c r="A4" s="2"/>
      <c r="B4" s="2"/>
      <c r="C4" s="2"/>
      <c r="D4" s="2"/>
      <c r="E4" s="2"/>
      <c r="F4" s="2"/>
      <c r="G4" s="2"/>
      <c r="H4" s="2"/>
      <c r="I4" s="25" t="s">
        <v>878</v>
      </c>
      <c r="J4" s="25"/>
    </row>
    <row r="5" customHeight="1" spans="1:13">
      <c r="A5" s="3" t="str">
        <f>基本信息输入表!K6&amp;"："&amp;基本信息输入表!M6</f>
        <v>产权持有人：湖北省徽工生物技本研究有限公司</v>
      </c>
      <c r="F5" s="380"/>
      <c r="G5" s="380"/>
      <c r="I5" s="50" t="str">
        <f>"金额单位："&amp;基本信息输入表!M10&amp;"元"</f>
        <v>金额单位：人民币元</v>
      </c>
      <c r="J5" s="50"/>
    </row>
    <row r="6" s="2" customFormat="1" ht="13.2" spans="1:13">
      <c r="A6" s="11" t="s">
        <v>401</v>
      </c>
      <c r="B6" s="11" t="s">
        <v>591</v>
      </c>
      <c r="C6" s="11" t="s">
        <v>592</v>
      </c>
      <c r="D6" s="11" t="s">
        <v>618</v>
      </c>
      <c r="E6" s="26" t="s">
        <v>403</v>
      </c>
      <c r="F6" s="64" t="s">
        <v>502</v>
      </c>
      <c r="G6" s="362" t="s">
        <v>864</v>
      </c>
      <c r="H6" s="11" t="s">
        <v>405</v>
      </c>
      <c r="I6" s="11" t="s">
        <v>407</v>
      </c>
      <c r="J6" s="11" t="s">
        <v>503</v>
      </c>
      <c r="L6" s="3"/>
      <c r="M6" s="3"/>
    </row>
    <row r="7" ht="15.6" spans="1:13">
      <c r="A7" s="176"/>
      <c r="B7" s="177"/>
      <c r="C7" s="177"/>
      <c r="D7" s="249"/>
      <c r="E7" s="22"/>
      <c r="F7" s="184"/>
      <c r="G7" s="363"/>
      <c r="H7" s="184"/>
      <c r="I7" s="186" t="str">
        <f>IF(F7-G7=0,"",(H7-F7+G7)/(F7-G7)*100)</f>
        <v/>
      </c>
      <c r="J7" s="177"/>
      <c r="K7" s="14" t="s">
        <v>518</v>
      </c>
    </row>
    <row r="8" ht="15.6" spans="1:13">
      <c r="A8" s="15" t="str">
        <f>IF(B8="","",ROW()-7)</f>
        <v/>
      </c>
      <c r="B8" s="16"/>
      <c r="C8" s="16"/>
      <c r="D8" s="17"/>
      <c r="E8" s="18"/>
      <c r="F8" s="18"/>
      <c r="G8" s="18"/>
      <c r="H8" s="18"/>
      <c r="I8" s="18" t="str">
        <f t="shared" ref="I8:I27" si="0">IF(F8-G8=0,"",(H8-F8+G8)/(F8-G8)*100)</f>
        <v/>
      </c>
      <c r="J8" s="16"/>
      <c r="K8" s="19" t="s">
        <v>519</v>
      </c>
    </row>
    <row r="9" ht="15.6" spans="1:13">
      <c r="A9" s="15" t="str">
        <f t="shared" ref="A9:A24" si="1">IF(B9="","",ROW()-7)</f>
        <v/>
      </c>
      <c r="B9" s="16"/>
      <c r="C9" s="16"/>
      <c r="D9" s="17"/>
      <c r="E9" s="18"/>
      <c r="F9" s="18"/>
      <c r="G9" s="18"/>
      <c r="H9" s="18"/>
      <c r="I9" s="18" t="str">
        <f t="shared" si="0"/>
        <v/>
      </c>
      <c r="J9" s="16"/>
      <c r="K9" s="19" t="s">
        <v>520</v>
      </c>
    </row>
    <row r="10" ht="15.6" spans="1:13">
      <c r="A10" s="15" t="str">
        <f t="shared" si="1"/>
        <v/>
      </c>
      <c r="B10" s="16"/>
      <c r="C10" s="16"/>
      <c r="D10" s="17"/>
      <c r="E10" s="18"/>
      <c r="F10" s="18"/>
      <c r="G10" s="18"/>
      <c r="H10" s="18"/>
      <c r="I10" s="18" t="str">
        <f t="shared" si="0"/>
        <v/>
      </c>
      <c r="J10" s="16"/>
      <c r="K10" s="19" t="s">
        <v>521</v>
      </c>
    </row>
    <row r="11" ht="15.6" spans="1:13">
      <c r="A11" s="15" t="str">
        <f t="shared" si="1"/>
        <v/>
      </c>
      <c r="B11" s="16"/>
      <c r="C11" s="16"/>
      <c r="D11" s="17"/>
      <c r="E11" s="18"/>
      <c r="F11" s="18"/>
      <c r="G11" s="18"/>
      <c r="H11" s="18"/>
      <c r="I11" s="18" t="str">
        <f t="shared" si="0"/>
        <v/>
      </c>
      <c r="J11" s="16"/>
      <c r="K11" s="19" t="s">
        <v>522</v>
      </c>
    </row>
    <row r="12" ht="15.6" spans="1:13">
      <c r="A12" s="15" t="str">
        <f t="shared" si="1"/>
        <v/>
      </c>
      <c r="B12" s="16"/>
      <c r="C12" s="16"/>
      <c r="D12" s="17"/>
      <c r="E12" s="18"/>
      <c r="F12" s="18"/>
      <c r="G12" s="18"/>
      <c r="H12" s="18"/>
      <c r="I12" s="18" t="str">
        <f t="shared" si="0"/>
        <v/>
      </c>
      <c r="J12" s="16"/>
      <c r="K12" s="19" t="s">
        <v>523</v>
      </c>
    </row>
    <row r="13" ht="15.6" spans="1:13">
      <c r="A13" s="15" t="str">
        <f t="shared" si="1"/>
        <v/>
      </c>
      <c r="B13" s="16"/>
      <c r="C13" s="16"/>
      <c r="D13" s="17"/>
      <c r="E13" s="18"/>
      <c r="F13" s="18"/>
      <c r="G13" s="18"/>
      <c r="H13" s="18"/>
      <c r="I13" s="18" t="str">
        <f t="shared" si="0"/>
        <v/>
      </c>
      <c r="J13" s="16"/>
      <c r="K13" s="19" t="s">
        <v>524</v>
      </c>
    </row>
    <row r="14" ht="15.6" spans="1:13">
      <c r="A14" s="15" t="str">
        <f t="shared" si="1"/>
        <v/>
      </c>
      <c r="B14" s="16"/>
      <c r="C14" s="16"/>
      <c r="D14" s="17"/>
      <c r="E14" s="18"/>
      <c r="F14" s="18"/>
      <c r="G14" s="18"/>
      <c r="H14" s="18"/>
      <c r="I14" s="18" t="str">
        <f t="shared" si="0"/>
        <v/>
      </c>
      <c r="J14" s="16"/>
      <c r="K14" s="19" t="s">
        <v>525</v>
      </c>
    </row>
    <row r="15" ht="15.6" spans="1:13">
      <c r="A15" s="15" t="str">
        <f t="shared" si="1"/>
        <v/>
      </c>
      <c r="B15" s="16"/>
      <c r="C15" s="16"/>
      <c r="D15" s="17"/>
      <c r="E15" s="18"/>
      <c r="F15" s="18"/>
      <c r="G15" s="18"/>
      <c r="H15" s="18"/>
      <c r="I15" s="18" t="str">
        <f t="shared" si="0"/>
        <v/>
      </c>
      <c r="J15" s="16"/>
      <c r="K15" s="19" t="s">
        <v>526</v>
      </c>
    </row>
    <row r="16" ht="15.6" spans="1:13">
      <c r="A16" s="15" t="str">
        <f t="shared" si="1"/>
        <v/>
      </c>
      <c r="B16" s="16"/>
      <c r="C16" s="16"/>
      <c r="D16" s="17"/>
      <c r="E16" s="18"/>
      <c r="F16" s="18"/>
      <c r="G16" s="18"/>
      <c r="H16" s="18"/>
      <c r="I16" s="18" t="str">
        <f t="shared" si="0"/>
        <v/>
      </c>
      <c r="J16" s="16"/>
      <c r="K16" s="19" t="s">
        <v>527</v>
      </c>
    </row>
    <row r="17" ht="15.6" spans="1:11">
      <c r="A17" s="15" t="str">
        <f t="shared" si="1"/>
        <v/>
      </c>
      <c r="B17" s="16"/>
      <c r="C17" s="16"/>
      <c r="D17" s="17"/>
      <c r="E17" s="18"/>
      <c r="F17" s="18"/>
      <c r="G17" s="18"/>
      <c r="H17" s="18"/>
      <c r="I17" s="18" t="str">
        <f t="shared" si="0"/>
        <v/>
      </c>
      <c r="J17" s="16"/>
      <c r="K17" s="19" t="s">
        <v>528</v>
      </c>
    </row>
    <row r="18" ht="15.6" spans="1:11">
      <c r="A18" s="15" t="str">
        <f t="shared" si="1"/>
        <v/>
      </c>
      <c r="B18" s="16"/>
      <c r="C18" s="16"/>
      <c r="D18" s="17"/>
      <c r="E18" s="18"/>
      <c r="F18" s="18"/>
      <c r="G18" s="18"/>
      <c r="H18" s="18"/>
      <c r="I18" s="18" t="str">
        <f t="shared" si="0"/>
        <v/>
      </c>
      <c r="J18" s="16"/>
      <c r="K18" s="19" t="s">
        <v>529</v>
      </c>
    </row>
    <row r="19" ht="15.6" spans="1:11">
      <c r="A19" s="15" t="str">
        <f t="shared" si="1"/>
        <v/>
      </c>
      <c r="B19" s="16"/>
      <c r="C19" s="16"/>
      <c r="D19" s="17"/>
      <c r="E19" s="18"/>
      <c r="F19" s="18"/>
      <c r="G19" s="18"/>
      <c r="H19" s="18"/>
      <c r="I19" s="18" t="str">
        <f t="shared" si="0"/>
        <v/>
      </c>
      <c r="J19" s="16"/>
      <c r="K19" s="19" t="s">
        <v>530</v>
      </c>
    </row>
    <row r="20" ht="15.6" spans="1:11">
      <c r="A20" s="15" t="str">
        <f t="shared" si="1"/>
        <v/>
      </c>
      <c r="B20" s="16"/>
      <c r="C20" s="16"/>
      <c r="D20" s="17"/>
      <c r="E20" s="18"/>
      <c r="F20" s="18"/>
      <c r="G20" s="18"/>
      <c r="H20" s="18"/>
      <c r="I20" s="18" t="str">
        <f t="shared" si="0"/>
        <v/>
      </c>
      <c r="J20" s="16"/>
      <c r="K20" s="19" t="s">
        <v>531</v>
      </c>
    </row>
    <row r="21" ht="15.6" spans="1:11">
      <c r="A21" s="15" t="str">
        <f t="shared" si="1"/>
        <v/>
      </c>
      <c r="B21" s="16"/>
      <c r="C21" s="16"/>
      <c r="D21" s="17"/>
      <c r="E21" s="18"/>
      <c r="F21" s="18"/>
      <c r="G21" s="18"/>
      <c r="H21" s="18"/>
      <c r="I21" s="18" t="str">
        <f t="shared" si="0"/>
        <v/>
      </c>
      <c r="J21" s="16"/>
      <c r="K21" s="19" t="s">
        <v>532</v>
      </c>
    </row>
    <row r="22" ht="15.6" spans="1:11">
      <c r="A22" s="15" t="str">
        <f t="shared" si="1"/>
        <v/>
      </c>
      <c r="B22" s="16"/>
      <c r="C22" s="16"/>
      <c r="D22" s="17"/>
      <c r="E22" s="18"/>
      <c r="F22" s="18"/>
      <c r="G22" s="18"/>
      <c r="H22" s="18"/>
      <c r="I22" s="18" t="str">
        <f t="shared" si="0"/>
        <v/>
      </c>
      <c r="J22" s="16"/>
      <c r="K22" s="19" t="s">
        <v>533</v>
      </c>
    </row>
    <row r="23" ht="15.6" spans="1:11">
      <c r="A23" s="15" t="str">
        <f t="shared" si="1"/>
        <v/>
      </c>
      <c r="B23" s="16"/>
      <c r="C23" s="16"/>
      <c r="D23" s="17"/>
      <c r="E23" s="18"/>
      <c r="F23" s="18"/>
      <c r="G23" s="18"/>
      <c r="H23" s="18"/>
      <c r="I23" s="18" t="str">
        <f t="shared" si="0"/>
        <v/>
      </c>
      <c r="J23" s="16"/>
      <c r="K23" s="19" t="s">
        <v>538</v>
      </c>
    </row>
    <row r="24" ht="15.6" spans="1:11">
      <c r="A24" s="15" t="str">
        <f t="shared" si="1"/>
        <v/>
      </c>
      <c r="B24" s="16"/>
      <c r="C24" s="16"/>
      <c r="D24" s="17"/>
      <c r="E24" s="18"/>
      <c r="F24" s="18"/>
      <c r="G24" s="18"/>
      <c r="H24" s="18"/>
      <c r="I24" s="18" t="str">
        <f t="shared" si="0"/>
        <v/>
      </c>
      <c r="J24" s="16"/>
      <c r="K24" s="19" t="s">
        <v>539</v>
      </c>
    </row>
    <row r="25" ht="15.6" spans="1:11">
      <c r="A25" s="45" t="s">
        <v>879</v>
      </c>
      <c r="B25" s="16"/>
      <c r="C25" s="16"/>
      <c r="D25" s="17"/>
      <c r="E25" s="18">
        <f t="shared" ref="E25:H25" si="2">SUM(E7:E24)</f>
        <v>0</v>
      </c>
      <c r="F25" s="18">
        <f t="shared" si="2"/>
        <v>0</v>
      </c>
      <c r="G25" s="18">
        <f t="shared" si="2"/>
        <v>0</v>
      </c>
      <c r="H25" s="18">
        <f t="shared" si="2"/>
        <v>0</v>
      </c>
      <c r="I25" s="18" t="str">
        <f t="shared" si="0"/>
        <v/>
      </c>
      <c r="J25" s="16"/>
    </row>
    <row r="26" ht="15.6" spans="1:11">
      <c r="A26" s="45" t="s">
        <v>880</v>
      </c>
      <c r="B26" s="16"/>
      <c r="C26" s="16"/>
      <c r="D26" s="17"/>
      <c r="E26" s="18">
        <f>G25</f>
        <v>0</v>
      </c>
      <c r="F26" s="18">
        <f>G25</f>
        <v>0</v>
      </c>
      <c r="G26" s="18"/>
      <c r="H26" s="18"/>
      <c r="I26" s="18" t="str">
        <f t="shared" si="0"/>
        <v/>
      </c>
      <c r="J26" s="16"/>
    </row>
    <row r="27" customHeight="1" spans="1:11">
      <c r="A27" s="66" t="s">
        <v>881</v>
      </c>
      <c r="B27" s="21"/>
      <c r="C27" s="23"/>
      <c r="D27" s="22"/>
      <c r="E27" s="18">
        <f>E25-E26</f>
        <v>0</v>
      </c>
      <c r="F27" s="18">
        <f>F25-F26</f>
        <v>0</v>
      </c>
      <c r="G27" s="18"/>
      <c r="H27" s="18">
        <f>H25</f>
        <v>0</v>
      </c>
      <c r="I27" s="18" t="str">
        <f t="shared" si="0"/>
        <v/>
      </c>
      <c r="J27" s="23"/>
    </row>
    <row r="28" customHeight="1" spans="1:11">
      <c r="A28" s="3" t="str">
        <f>基本信息输入表!$K$6&amp;"填表人："&amp;基本信息输入表!$M$48</f>
        <v>产权持有人填表人：袁佳</v>
      </c>
      <c r="F28" s="3"/>
      <c r="G28" s="3"/>
      <c r="H28" s="3" t="str">
        <f>"评估人员："&amp;基本信息输入表!$Q$48</f>
        <v>评估人员：韩策</v>
      </c>
      <c r="K28" s="24"/>
    </row>
    <row r="29" customHeight="1" spans="1:11">
      <c r="A29" s="3" t="str">
        <f>"填表日期："&amp;YEAR(基本信息输入表!$O$48)&amp;"年"&amp;MONTH(基本信息输入表!$O$48)&amp;"月"&amp;DAY(基本信息输入表!$O$48)&amp;"日"</f>
        <v>填表日期：2025年12月15日</v>
      </c>
      <c r="F29" s="3"/>
      <c r="G29" s="3"/>
    </row>
  </sheetData>
  <mergeCells count="17">
    <mergeCell ref="A2:J2"/>
    <mergeCell ref="A3:J3"/>
    <mergeCell ref="I4:J4"/>
    <mergeCell ref="I5:J5"/>
    <mergeCell ref="A25:B25"/>
    <mergeCell ref="A26:B26"/>
    <mergeCell ref="A27:B27"/>
    <mergeCell ref="A6:A7"/>
    <mergeCell ref="B6:B7"/>
    <mergeCell ref="C6:C7"/>
    <mergeCell ref="D6:D7"/>
    <mergeCell ref="E6:E7"/>
    <mergeCell ref="F6:F7"/>
    <mergeCell ref="G6:G7"/>
    <mergeCell ref="H6:H7"/>
    <mergeCell ref="I6:I7"/>
    <mergeCell ref="J6:J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fitToHeight="0" orientation="landscape"/>
  <headerFooter scaleWithDoc="0">
    <oddFooter>&amp;C&amp;"宋体,常规"&amp;10第&amp;"Arial Narrow,常规"&amp;P&amp;"宋体,常规"页，共&amp;"Arial Narrow,常规"&amp;N&amp;"宋体,常规"页</oddFooter>
  </headerFooter>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股权投资">
    <pageSetUpPr fitToPage="1"/>
  </sheetPr>
  <dimension ref="A1:V30"/>
  <sheetViews>
    <sheetView showGridLines="0" topLeftCell="A4" workbookViewId="0">
      <selection activeCell="E54" sqref="E54"/>
    </sheetView>
  </sheetViews>
  <sheetFormatPr defaultColWidth="9" defaultRowHeight="15.75" customHeight="1"/>
  <cols>
    <col min="1" max="1" width="4.66666666666667" style="3" customWidth="1"/>
    <col min="2" max="2" width="18.1666666666667" style="3" customWidth="1"/>
    <col min="3" max="3" width="8.16666666666667" style="3" customWidth="1"/>
    <col min="4" max="4" width="11.1666666666667" style="3" customWidth="1"/>
    <col min="5" max="5" width="12.6666666666667" style="3" customWidth="1"/>
    <col min="6" max="8" width="8" style="3" customWidth="1"/>
    <col min="9" max="9" width="8" style="3" hidden="1" customWidth="1" outlineLevel="1"/>
    <col min="10" max="10" width="8" style="3" customWidth="1" collapsed="1"/>
    <col min="11" max="11" width="15" style="3" customWidth="1"/>
    <col min="12" max="12" width="9.66666666666667" style="3" customWidth="1"/>
    <col min="13" max="13" width="7.66666666666667" style="3" customWidth="1"/>
    <col min="14" max="15" width="10.1666666666667" style="3" customWidth="1"/>
    <col min="16" max="16" width="16.1666666666667" style="3" customWidth="1"/>
    <col min="17" max="17" width="10.1666666666667" style="3" customWidth="1"/>
    <col min="18" max="18" width="17.6666666666667" style="364" customWidth="1"/>
    <col min="19" max="19" width="13.1666666666667" style="364" customWidth="1"/>
    <col min="20" max="20" width="12" style="2" customWidth="1"/>
    <col min="21" max="16384" width="9" style="3"/>
  </cols>
  <sheetData>
    <row r="1" customHeight="1" spans="1:22">
      <c r="A1" s="4" t="s">
        <v>398</v>
      </c>
    </row>
    <row r="2" s="1" customFormat="1" ht="30" customHeight="1" spans="1:22">
      <c r="A2" s="5" t="s">
        <v>882</v>
      </c>
      <c r="B2" s="5"/>
      <c r="C2" s="5"/>
      <c r="D2" s="5"/>
      <c r="E2" s="5"/>
      <c r="F2" s="5"/>
      <c r="G2" s="5"/>
      <c r="H2" s="5"/>
      <c r="I2" s="5"/>
      <c r="J2" s="5"/>
      <c r="K2" s="5"/>
      <c r="L2" s="5"/>
      <c r="M2" s="5"/>
      <c r="N2" s="5"/>
      <c r="O2" s="5"/>
      <c r="P2" s="5"/>
      <c r="Q2" s="5"/>
      <c r="R2" s="365"/>
      <c r="S2" s="365"/>
      <c r="T2" s="6"/>
    </row>
    <row r="3" customHeight="1" spans="1:22">
      <c r="A3" s="2" t="str">
        <f>"评估基准日："&amp;TEXT(基本信息输入表!M7,"yyyy年mm月dd日")</f>
        <v>评估基准日：2025年11月30日</v>
      </c>
      <c r="B3" s="2"/>
      <c r="C3" s="2"/>
      <c r="D3" s="2"/>
      <c r="E3" s="2"/>
      <c r="F3" s="2"/>
      <c r="G3" s="2"/>
      <c r="H3" s="2"/>
      <c r="I3" s="2"/>
      <c r="J3" s="2"/>
      <c r="K3" s="2"/>
      <c r="L3" s="2"/>
      <c r="M3" s="2"/>
      <c r="N3" s="2"/>
      <c r="O3" s="2"/>
      <c r="P3" s="2"/>
      <c r="Q3" s="2"/>
    </row>
    <row r="4" ht="14.25" customHeight="1" spans="1:22">
      <c r="A4" s="2"/>
      <c r="B4" s="2"/>
      <c r="C4" s="2"/>
      <c r="D4" s="2"/>
      <c r="E4" s="2"/>
      <c r="F4" s="2"/>
      <c r="G4" s="2"/>
      <c r="H4" s="2"/>
      <c r="I4" s="2"/>
      <c r="J4" s="2"/>
      <c r="K4" s="2"/>
      <c r="L4" s="2"/>
      <c r="M4" s="25" t="s">
        <v>883</v>
      </c>
      <c r="N4" s="25"/>
      <c r="O4" s="25"/>
      <c r="P4" s="25"/>
      <c r="Q4" s="25"/>
    </row>
    <row r="5" customHeight="1" spans="1:22">
      <c r="A5" s="3" t="str">
        <f>基本信息输入表!K6&amp;"："&amp;基本信息输入表!M6</f>
        <v>产权持有人：湖北省徽工生物技本研究有限公司</v>
      </c>
      <c r="M5" s="50" t="str">
        <f>"金额单位："&amp;基本信息输入表!M10&amp;"元"</f>
        <v>金额单位：人民币元</v>
      </c>
      <c r="N5" s="50"/>
      <c r="O5" s="37"/>
      <c r="P5" s="37"/>
      <c r="Q5" s="37"/>
    </row>
    <row r="6" s="2" customFormat="1" customHeight="1" spans="1:22">
      <c r="A6" s="38" t="s">
        <v>401</v>
      </c>
      <c r="B6" s="39" t="s">
        <v>580</v>
      </c>
      <c r="C6" s="38" t="s">
        <v>560</v>
      </c>
      <c r="D6" s="38" t="s">
        <v>884</v>
      </c>
      <c r="E6" s="38" t="s">
        <v>885</v>
      </c>
      <c r="F6" s="38" t="s">
        <v>886</v>
      </c>
      <c r="G6" s="38" t="s">
        <v>887</v>
      </c>
      <c r="H6" s="38" t="s">
        <v>888</v>
      </c>
      <c r="I6" s="26" t="s">
        <v>403</v>
      </c>
      <c r="J6" s="112" t="s">
        <v>502</v>
      </c>
      <c r="K6" s="366" t="s">
        <v>864</v>
      </c>
      <c r="L6" s="38" t="s">
        <v>405</v>
      </c>
      <c r="M6" s="38" t="s">
        <v>407</v>
      </c>
      <c r="N6" s="38" t="s">
        <v>503</v>
      </c>
      <c r="O6" s="367"/>
      <c r="P6" s="368" t="s">
        <v>889</v>
      </c>
      <c r="Q6" s="368" t="s">
        <v>890</v>
      </c>
      <c r="R6" s="369" t="s">
        <v>891</v>
      </c>
      <c r="S6" s="370" t="s">
        <v>892</v>
      </c>
      <c r="T6" s="369" t="s">
        <v>893</v>
      </c>
      <c r="U6" s="369" t="s">
        <v>894</v>
      </c>
      <c r="V6" s="369" t="s">
        <v>895</v>
      </c>
    </row>
    <row r="7" ht="15.6" spans="1:22">
      <c r="A7" s="11"/>
      <c r="B7" s="277"/>
      <c r="C7" s="136"/>
      <c r="D7" s="133"/>
      <c r="E7" s="371"/>
      <c r="F7" s="277"/>
      <c r="G7" s="277"/>
      <c r="H7" s="372"/>
      <c r="I7" s="22"/>
      <c r="J7" s="372"/>
      <c r="K7" s="373"/>
      <c r="L7" s="372"/>
      <c r="M7" s="371" t="str">
        <f>IF(J7-K7=0,"",(L7-J7+K7)/(J7-K7)*100)</f>
        <v/>
      </c>
      <c r="N7" s="277"/>
      <c r="O7" s="14" t="s">
        <v>518</v>
      </c>
      <c r="P7" s="374"/>
      <c r="Q7" s="374"/>
      <c r="R7" s="374"/>
      <c r="S7" s="375"/>
      <c r="T7" s="374"/>
      <c r="U7" s="374"/>
      <c r="V7" s="374"/>
    </row>
    <row r="8" ht="15.6" spans="1:22">
      <c r="A8" s="52" t="str">
        <f>IF(B8="","",ROW()-7)</f>
        <v/>
      </c>
      <c r="B8" s="16"/>
      <c r="C8" s="17"/>
      <c r="D8" s="45"/>
      <c r="E8" s="54"/>
      <c r="F8" s="16"/>
      <c r="G8" s="16"/>
      <c r="H8" s="18"/>
      <c r="I8" s="18"/>
      <c r="J8" s="18"/>
      <c r="K8" s="18"/>
      <c r="L8" s="18"/>
      <c r="M8" s="18" t="str">
        <f t="shared" ref="M8:M24" si="0">IF(J8-K8=0,"",(L8-J8+K8)/(J8-K8)*100)</f>
        <v/>
      </c>
      <c r="N8" s="16"/>
      <c r="O8" s="19" t="s">
        <v>519</v>
      </c>
      <c r="P8" s="283"/>
      <c r="Q8" s="283">
        <v>1</v>
      </c>
      <c r="R8" s="283">
        <f>P8*Q8</f>
        <v>0</v>
      </c>
      <c r="S8" s="283"/>
      <c r="T8" s="283"/>
      <c r="U8" s="283"/>
      <c r="V8" s="283">
        <f>(R8+T8)*E8-U8</f>
        <v>0</v>
      </c>
    </row>
    <row r="9" ht="15.6" spans="1:22">
      <c r="A9" s="52" t="str">
        <f t="shared" ref="A9:A24" si="1">IF(B9="","",ROW()-7)</f>
        <v/>
      </c>
      <c r="B9" s="16"/>
      <c r="C9" s="17"/>
      <c r="D9" s="45"/>
      <c r="E9" s="54"/>
      <c r="F9" s="16"/>
      <c r="G9" s="16"/>
      <c r="H9" s="18"/>
      <c r="I9" s="18"/>
      <c r="J9" s="18"/>
      <c r="K9" s="18"/>
      <c r="L9" s="18"/>
      <c r="M9" s="18" t="str">
        <f t="shared" si="0"/>
        <v/>
      </c>
      <c r="N9" s="16"/>
      <c r="O9" s="19" t="s">
        <v>520</v>
      </c>
      <c r="P9" s="283"/>
      <c r="Q9" s="283">
        <v>1</v>
      </c>
      <c r="R9" s="283">
        <f t="shared" ref="R9:R26" si="2">P9*Q9</f>
        <v>0</v>
      </c>
      <c r="S9" s="283"/>
      <c r="T9" s="283"/>
      <c r="U9" s="283"/>
      <c r="V9" s="283">
        <f t="shared" ref="V9:V26" si="3">(R9+T9)*E9-U9</f>
        <v>0</v>
      </c>
    </row>
    <row r="10" ht="15.6" spans="1:22">
      <c r="A10" s="52" t="str">
        <f t="shared" si="1"/>
        <v/>
      </c>
      <c r="B10" s="16"/>
      <c r="C10" s="17"/>
      <c r="D10" s="45"/>
      <c r="E10" s="54"/>
      <c r="F10" s="16"/>
      <c r="G10" s="16"/>
      <c r="H10" s="18"/>
      <c r="I10" s="18"/>
      <c r="J10" s="18"/>
      <c r="K10" s="18"/>
      <c r="L10" s="18"/>
      <c r="M10" s="18" t="str">
        <f t="shared" si="0"/>
        <v/>
      </c>
      <c r="N10" s="16"/>
      <c r="O10" s="19" t="s">
        <v>521</v>
      </c>
      <c r="P10" s="283"/>
      <c r="Q10" s="283">
        <v>1</v>
      </c>
      <c r="R10" s="283">
        <f t="shared" si="2"/>
        <v>0</v>
      </c>
      <c r="S10" s="283"/>
      <c r="T10" s="283"/>
      <c r="U10" s="283"/>
      <c r="V10" s="283">
        <f t="shared" si="3"/>
        <v>0</v>
      </c>
    </row>
    <row r="11" ht="15.6" spans="1:22">
      <c r="A11" s="52" t="str">
        <f t="shared" si="1"/>
        <v/>
      </c>
      <c r="B11" s="16"/>
      <c r="C11" s="17"/>
      <c r="D11" s="45"/>
      <c r="E11" s="54"/>
      <c r="F11" s="16"/>
      <c r="G11" s="16"/>
      <c r="H11" s="18"/>
      <c r="I11" s="18"/>
      <c r="J11" s="18"/>
      <c r="K11" s="18"/>
      <c r="L11" s="18"/>
      <c r="M11" s="18" t="str">
        <f t="shared" si="0"/>
        <v/>
      </c>
      <c r="N11" s="16"/>
      <c r="O11" s="19" t="s">
        <v>522</v>
      </c>
      <c r="P11" s="283"/>
      <c r="Q11" s="283">
        <v>1</v>
      </c>
      <c r="R11" s="283">
        <f t="shared" si="2"/>
        <v>0</v>
      </c>
      <c r="S11" s="283"/>
      <c r="T11" s="283"/>
      <c r="U11" s="283"/>
      <c r="V11" s="283">
        <f t="shared" si="3"/>
        <v>0</v>
      </c>
    </row>
    <row r="12" ht="15.6" spans="1:22">
      <c r="A12" s="52" t="str">
        <f t="shared" si="1"/>
        <v/>
      </c>
      <c r="B12" s="16"/>
      <c r="C12" s="17"/>
      <c r="D12" s="45"/>
      <c r="E12" s="54"/>
      <c r="F12" s="16"/>
      <c r="G12" s="16"/>
      <c r="H12" s="18"/>
      <c r="I12" s="18"/>
      <c r="J12" s="18"/>
      <c r="K12" s="18"/>
      <c r="L12" s="18"/>
      <c r="M12" s="18" t="str">
        <f t="shared" si="0"/>
        <v/>
      </c>
      <c r="N12" s="16"/>
      <c r="O12" s="19" t="s">
        <v>523</v>
      </c>
      <c r="P12" s="283"/>
      <c r="Q12" s="283">
        <v>1</v>
      </c>
      <c r="R12" s="283">
        <f t="shared" si="2"/>
        <v>0</v>
      </c>
      <c r="S12" s="283"/>
      <c r="T12" s="283"/>
      <c r="U12" s="283"/>
      <c r="V12" s="283">
        <f t="shared" si="3"/>
        <v>0</v>
      </c>
    </row>
    <row r="13" ht="15.6" spans="1:22">
      <c r="A13" s="52" t="str">
        <f t="shared" si="1"/>
        <v/>
      </c>
      <c r="B13" s="16"/>
      <c r="C13" s="17"/>
      <c r="D13" s="45"/>
      <c r="E13" s="54"/>
      <c r="F13" s="16"/>
      <c r="G13" s="16"/>
      <c r="H13" s="18"/>
      <c r="I13" s="18"/>
      <c r="J13" s="18"/>
      <c r="K13" s="18"/>
      <c r="L13" s="18"/>
      <c r="M13" s="18" t="str">
        <f t="shared" si="0"/>
        <v/>
      </c>
      <c r="N13" s="16"/>
      <c r="O13" s="19" t="s">
        <v>524</v>
      </c>
      <c r="P13" s="283"/>
      <c r="Q13" s="283">
        <v>1</v>
      </c>
      <c r="R13" s="283">
        <f t="shared" si="2"/>
        <v>0</v>
      </c>
      <c r="S13" s="283"/>
      <c r="T13" s="283"/>
      <c r="U13" s="283"/>
      <c r="V13" s="283">
        <f t="shared" si="3"/>
        <v>0</v>
      </c>
    </row>
    <row r="14" ht="15.6" spans="1:22">
      <c r="A14" s="52" t="str">
        <f t="shared" si="1"/>
        <v/>
      </c>
      <c r="B14" s="16"/>
      <c r="C14" s="17"/>
      <c r="D14" s="45"/>
      <c r="E14" s="54"/>
      <c r="F14" s="16"/>
      <c r="G14" s="16"/>
      <c r="H14" s="18"/>
      <c r="I14" s="18"/>
      <c r="J14" s="18"/>
      <c r="K14" s="18"/>
      <c r="L14" s="18"/>
      <c r="M14" s="18" t="str">
        <f t="shared" si="0"/>
        <v/>
      </c>
      <c r="N14" s="16"/>
      <c r="O14" s="19" t="s">
        <v>525</v>
      </c>
      <c r="P14" s="283"/>
      <c r="Q14" s="283">
        <v>1</v>
      </c>
      <c r="R14" s="283">
        <f t="shared" si="2"/>
        <v>0</v>
      </c>
      <c r="S14" s="283"/>
      <c r="T14" s="283"/>
      <c r="U14" s="283"/>
      <c r="V14" s="283">
        <f t="shared" si="3"/>
        <v>0</v>
      </c>
    </row>
    <row r="15" ht="15.6" spans="1:22">
      <c r="A15" s="52" t="str">
        <f t="shared" si="1"/>
        <v/>
      </c>
      <c r="B15" s="16"/>
      <c r="C15" s="17"/>
      <c r="D15" s="45"/>
      <c r="E15" s="54"/>
      <c r="F15" s="16"/>
      <c r="G15" s="16"/>
      <c r="H15" s="18"/>
      <c r="I15" s="18"/>
      <c r="J15" s="18"/>
      <c r="K15" s="18"/>
      <c r="L15" s="18"/>
      <c r="M15" s="18" t="str">
        <f t="shared" si="0"/>
        <v/>
      </c>
      <c r="N15" s="16"/>
      <c r="O15" s="19" t="s">
        <v>526</v>
      </c>
      <c r="P15" s="283"/>
      <c r="Q15" s="283">
        <v>1</v>
      </c>
      <c r="R15" s="283">
        <f t="shared" si="2"/>
        <v>0</v>
      </c>
      <c r="S15" s="283"/>
      <c r="T15" s="283"/>
      <c r="U15" s="283"/>
      <c r="V15" s="283">
        <f t="shared" si="3"/>
        <v>0</v>
      </c>
    </row>
    <row r="16" ht="15.6" spans="1:22">
      <c r="A16" s="52" t="str">
        <f t="shared" si="1"/>
        <v/>
      </c>
      <c r="B16" s="16"/>
      <c r="C16" s="17"/>
      <c r="D16" s="45"/>
      <c r="E16" s="54"/>
      <c r="F16" s="16"/>
      <c r="G16" s="16"/>
      <c r="H16" s="18"/>
      <c r="I16" s="18"/>
      <c r="J16" s="18"/>
      <c r="K16" s="18"/>
      <c r="L16" s="18"/>
      <c r="M16" s="18" t="str">
        <f t="shared" si="0"/>
        <v/>
      </c>
      <c r="N16" s="16"/>
      <c r="O16" s="19" t="s">
        <v>527</v>
      </c>
      <c r="P16" s="283"/>
      <c r="Q16" s="283">
        <v>1</v>
      </c>
      <c r="R16" s="283">
        <f t="shared" si="2"/>
        <v>0</v>
      </c>
      <c r="S16" s="283"/>
      <c r="T16" s="283"/>
      <c r="U16" s="283"/>
      <c r="V16" s="283">
        <f t="shared" si="3"/>
        <v>0</v>
      </c>
    </row>
    <row r="17" ht="15.6" spans="1:22">
      <c r="A17" s="52" t="str">
        <f t="shared" si="1"/>
        <v/>
      </c>
      <c r="B17" s="16"/>
      <c r="C17" s="17"/>
      <c r="D17" s="45"/>
      <c r="E17" s="54"/>
      <c r="F17" s="16"/>
      <c r="G17" s="16"/>
      <c r="H17" s="18"/>
      <c r="I17" s="18"/>
      <c r="J17" s="18"/>
      <c r="K17" s="18"/>
      <c r="L17" s="18"/>
      <c r="M17" s="18" t="str">
        <f t="shared" si="0"/>
        <v/>
      </c>
      <c r="N17" s="16"/>
      <c r="O17" s="19" t="s">
        <v>528</v>
      </c>
      <c r="P17" s="283"/>
      <c r="Q17" s="283">
        <v>1</v>
      </c>
      <c r="R17" s="283">
        <f t="shared" si="2"/>
        <v>0</v>
      </c>
      <c r="S17" s="283"/>
      <c r="T17" s="283"/>
      <c r="U17" s="283"/>
      <c r="V17" s="283">
        <f t="shared" si="3"/>
        <v>0</v>
      </c>
    </row>
    <row r="18" ht="15.6" spans="1:22">
      <c r="A18" s="52" t="str">
        <f t="shared" si="1"/>
        <v/>
      </c>
      <c r="B18" s="16"/>
      <c r="C18" s="17"/>
      <c r="D18" s="45"/>
      <c r="E18" s="54"/>
      <c r="F18" s="16"/>
      <c r="G18" s="16"/>
      <c r="H18" s="18"/>
      <c r="I18" s="18"/>
      <c r="J18" s="18"/>
      <c r="K18" s="18"/>
      <c r="L18" s="18"/>
      <c r="M18" s="18" t="str">
        <f t="shared" si="0"/>
        <v/>
      </c>
      <c r="N18" s="16"/>
      <c r="O18" s="19" t="s">
        <v>529</v>
      </c>
      <c r="P18" s="283"/>
      <c r="Q18" s="283">
        <v>1</v>
      </c>
      <c r="R18" s="283">
        <f t="shared" si="2"/>
        <v>0</v>
      </c>
      <c r="S18" s="283"/>
      <c r="T18" s="283"/>
      <c r="U18" s="283"/>
      <c r="V18" s="283">
        <f t="shared" si="3"/>
        <v>0</v>
      </c>
    </row>
    <row r="19" ht="15.6" spans="1:22">
      <c r="A19" s="52" t="str">
        <f t="shared" si="1"/>
        <v/>
      </c>
      <c r="B19" s="16"/>
      <c r="C19" s="17"/>
      <c r="D19" s="45"/>
      <c r="E19" s="54"/>
      <c r="F19" s="16"/>
      <c r="G19" s="16"/>
      <c r="H19" s="18"/>
      <c r="I19" s="18"/>
      <c r="J19" s="18"/>
      <c r="K19" s="18"/>
      <c r="L19" s="18"/>
      <c r="M19" s="18" t="str">
        <f t="shared" si="0"/>
        <v/>
      </c>
      <c r="N19" s="16"/>
      <c r="O19" s="19" t="s">
        <v>530</v>
      </c>
      <c r="P19" s="283"/>
      <c r="Q19" s="283">
        <v>1</v>
      </c>
      <c r="R19" s="283">
        <f t="shared" si="2"/>
        <v>0</v>
      </c>
      <c r="S19" s="283"/>
      <c r="T19" s="283"/>
      <c r="U19" s="283"/>
      <c r="V19" s="283">
        <f t="shared" si="3"/>
        <v>0</v>
      </c>
    </row>
    <row r="20" ht="15.6" spans="1:22">
      <c r="A20" s="52" t="str">
        <f t="shared" si="1"/>
        <v/>
      </c>
      <c r="B20" s="16"/>
      <c r="C20" s="17"/>
      <c r="D20" s="45"/>
      <c r="E20" s="54"/>
      <c r="F20" s="16"/>
      <c r="G20" s="16"/>
      <c r="H20" s="18"/>
      <c r="I20" s="18"/>
      <c r="J20" s="18"/>
      <c r="K20" s="18"/>
      <c r="L20" s="18"/>
      <c r="M20" s="18" t="str">
        <f t="shared" si="0"/>
        <v/>
      </c>
      <c r="N20" s="16"/>
      <c r="O20" s="19" t="s">
        <v>531</v>
      </c>
      <c r="P20" s="283"/>
      <c r="Q20" s="283">
        <v>1</v>
      </c>
      <c r="R20" s="283">
        <f t="shared" si="2"/>
        <v>0</v>
      </c>
      <c r="S20" s="283"/>
      <c r="T20" s="283"/>
      <c r="U20" s="283"/>
      <c r="V20" s="283">
        <f t="shared" si="3"/>
        <v>0</v>
      </c>
    </row>
    <row r="21" ht="15.6" spans="1:22">
      <c r="A21" s="52" t="str">
        <f t="shared" si="1"/>
        <v/>
      </c>
      <c r="B21" s="16"/>
      <c r="C21" s="17"/>
      <c r="D21" s="45"/>
      <c r="E21" s="54"/>
      <c r="F21" s="16"/>
      <c r="G21" s="16"/>
      <c r="H21" s="18"/>
      <c r="I21" s="18"/>
      <c r="J21" s="18"/>
      <c r="K21" s="18"/>
      <c r="L21" s="18"/>
      <c r="M21" s="18" t="str">
        <f t="shared" si="0"/>
        <v/>
      </c>
      <c r="N21" s="16"/>
      <c r="O21" s="19" t="s">
        <v>532</v>
      </c>
      <c r="P21" s="283"/>
      <c r="Q21" s="283">
        <v>1</v>
      </c>
      <c r="R21" s="283">
        <f t="shared" si="2"/>
        <v>0</v>
      </c>
      <c r="S21" s="283"/>
      <c r="T21" s="283"/>
      <c r="U21" s="283"/>
      <c r="V21" s="283">
        <f t="shared" si="3"/>
        <v>0</v>
      </c>
    </row>
    <row r="22" ht="15.6" spans="1:22">
      <c r="A22" s="52" t="str">
        <f t="shared" si="1"/>
        <v/>
      </c>
      <c r="B22" s="16"/>
      <c r="C22" s="17"/>
      <c r="D22" s="45"/>
      <c r="E22" s="54"/>
      <c r="F22" s="16"/>
      <c r="G22" s="16"/>
      <c r="H22" s="18"/>
      <c r="I22" s="18"/>
      <c r="J22" s="18"/>
      <c r="K22" s="18"/>
      <c r="L22" s="18"/>
      <c r="M22" s="18" t="str">
        <f t="shared" si="0"/>
        <v/>
      </c>
      <c r="N22" s="16"/>
      <c r="O22" s="19" t="s">
        <v>533</v>
      </c>
      <c r="P22" s="283"/>
      <c r="Q22" s="283">
        <v>1</v>
      </c>
      <c r="R22" s="283">
        <f t="shared" si="2"/>
        <v>0</v>
      </c>
      <c r="S22" s="283"/>
      <c r="T22" s="283"/>
      <c r="U22" s="283"/>
      <c r="V22" s="283">
        <f t="shared" si="3"/>
        <v>0</v>
      </c>
    </row>
    <row r="23" ht="15.6" spans="1:22">
      <c r="A23" s="52" t="str">
        <f t="shared" si="1"/>
        <v/>
      </c>
      <c r="B23" s="16"/>
      <c r="C23" s="17"/>
      <c r="D23" s="45"/>
      <c r="E23" s="54"/>
      <c r="F23" s="16"/>
      <c r="G23" s="16"/>
      <c r="H23" s="18"/>
      <c r="I23" s="18"/>
      <c r="J23" s="18"/>
      <c r="K23" s="18"/>
      <c r="L23" s="18"/>
      <c r="M23" s="18" t="str">
        <f t="shared" si="0"/>
        <v/>
      </c>
      <c r="N23" s="16"/>
      <c r="O23" s="19" t="s">
        <v>538</v>
      </c>
      <c r="P23" s="283"/>
      <c r="Q23" s="283">
        <v>1</v>
      </c>
      <c r="R23" s="283">
        <f t="shared" si="2"/>
        <v>0</v>
      </c>
      <c r="S23" s="283"/>
      <c r="T23" s="283"/>
      <c r="U23" s="283"/>
      <c r="V23" s="283">
        <f t="shared" si="3"/>
        <v>0</v>
      </c>
    </row>
    <row r="24" ht="15.6" spans="1:22">
      <c r="A24" s="52" t="str">
        <f t="shared" si="1"/>
        <v/>
      </c>
      <c r="B24" s="16"/>
      <c r="C24" s="17"/>
      <c r="D24" s="45"/>
      <c r="E24" s="54"/>
      <c r="F24" s="16"/>
      <c r="G24" s="16"/>
      <c r="H24" s="18"/>
      <c r="I24" s="18"/>
      <c r="J24" s="18"/>
      <c r="K24" s="18"/>
      <c r="L24" s="18"/>
      <c r="M24" s="18" t="str">
        <f t="shared" si="0"/>
        <v/>
      </c>
      <c r="N24" s="16"/>
      <c r="O24" s="19" t="s">
        <v>539</v>
      </c>
      <c r="P24" s="283"/>
      <c r="Q24" s="283">
        <v>1</v>
      </c>
      <c r="R24" s="283">
        <f t="shared" si="2"/>
        <v>0</v>
      </c>
      <c r="S24" s="283"/>
      <c r="T24" s="283"/>
      <c r="U24" s="283"/>
      <c r="V24" s="283">
        <f t="shared" si="3"/>
        <v>0</v>
      </c>
    </row>
    <row r="25" ht="15.6" spans="1:22">
      <c r="A25" s="47" t="s">
        <v>428</v>
      </c>
      <c r="B25" s="16"/>
      <c r="C25" s="17"/>
      <c r="D25" s="45"/>
      <c r="E25" s="54"/>
      <c r="F25" s="16"/>
      <c r="G25" s="16"/>
      <c r="H25" s="18"/>
      <c r="I25" s="18">
        <f t="shared" ref="I25:L25" si="4">SUM(I7:I24)</f>
        <v>0</v>
      </c>
      <c r="J25" s="18">
        <f t="shared" si="4"/>
        <v>0</v>
      </c>
      <c r="K25" s="18">
        <f t="shared" si="4"/>
        <v>0</v>
      </c>
      <c r="L25" s="18">
        <f t="shared" si="4"/>
        <v>0</v>
      </c>
      <c r="M25" s="18"/>
      <c r="N25" s="16"/>
      <c r="O25" s="376"/>
      <c r="P25" s="283"/>
      <c r="Q25" s="283">
        <v>1</v>
      </c>
      <c r="R25" s="283">
        <f t="shared" si="2"/>
        <v>0</v>
      </c>
      <c r="S25" s="283"/>
      <c r="T25" s="283"/>
      <c r="U25" s="283"/>
      <c r="V25" s="283">
        <f t="shared" si="3"/>
        <v>0</v>
      </c>
    </row>
    <row r="26" ht="15.6" spans="1:22">
      <c r="A26" s="47" t="s">
        <v>896</v>
      </c>
      <c r="B26" s="16"/>
      <c r="C26" s="17"/>
      <c r="D26" s="45"/>
      <c r="E26" s="54"/>
      <c r="F26" s="16"/>
      <c r="G26" s="16"/>
      <c r="H26" s="18"/>
      <c r="I26" s="18">
        <f>K25</f>
        <v>0</v>
      </c>
      <c r="J26" s="18">
        <f>K25</f>
        <v>0</v>
      </c>
      <c r="K26" s="18"/>
      <c r="L26" s="18"/>
      <c r="M26" s="18"/>
      <c r="N26" s="16"/>
      <c r="O26" s="376"/>
      <c r="P26" s="283"/>
      <c r="Q26" s="283">
        <v>1</v>
      </c>
      <c r="R26" s="283">
        <f t="shared" si="2"/>
        <v>0</v>
      </c>
      <c r="S26" s="283"/>
      <c r="T26" s="283"/>
      <c r="U26" s="283"/>
      <c r="V26" s="283">
        <f t="shared" si="3"/>
        <v>0</v>
      </c>
    </row>
    <row r="27" customHeight="1" spans="1:22">
      <c r="A27" s="22" t="s">
        <v>897</v>
      </c>
      <c r="B27" s="22"/>
      <c r="C27" s="22"/>
      <c r="D27" s="22"/>
      <c r="E27" s="22"/>
      <c r="F27" s="22"/>
      <c r="G27" s="22"/>
      <c r="H27" s="18"/>
      <c r="I27" s="18">
        <f>I25-I26</f>
        <v>0</v>
      </c>
      <c r="J27" s="18">
        <f>J25-J26</f>
        <v>0</v>
      </c>
      <c r="K27" s="18"/>
      <c r="L27" s="18">
        <f>L25</f>
        <v>0</v>
      </c>
      <c r="M27" s="18" t="str">
        <f>IF(J27=0,"",(L27-J27)/J27*100)</f>
        <v/>
      </c>
      <c r="N27" s="23"/>
      <c r="O27" s="270"/>
      <c r="P27" s="377" t="s">
        <v>898</v>
      </c>
      <c r="Q27" s="270"/>
    </row>
    <row r="28" customHeight="1" spans="1:22">
      <c r="A28" s="3" t="str">
        <f>基本信息输入表!$K$6&amp;"填表人："&amp;基本信息输入表!$M$49</f>
        <v>产权持有人填表人：袁佳</v>
      </c>
      <c r="L28" s="3" t="str">
        <f>"评估人员："&amp;基本信息输入表!$Q$49</f>
        <v>评估人员：韩策</v>
      </c>
      <c r="P28" s="378" t="s">
        <v>899</v>
      </c>
      <c r="R28" s="379"/>
      <c r="S28" s="379"/>
    </row>
    <row r="29" customHeight="1" spans="1:22">
      <c r="A29" s="3" t="str">
        <f>"填表日期："&amp;YEAR(基本信息输入表!$O$49)&amp;"年"&amp;MONTH(基本信息输入表!$O$49)&amp;"月"&amp;DAY(基本信息输入表!$O$49)&amp;"日"</f>
        <v>填表日期：2025年12月15日</v>
      </c>
      <c r="P29" s="378" t="s">
        <v>900</v>
      </c>
    </row>
    <row r="30" customHeight="1" spans="1:22">
      <c r="P30" s="378" t="s">
        <v>901</v>
      </c>
      <c r="R30" s="379"/>
      <c r="S30" s="379"/>
    </row>
  </sheetData>
  <mergeCells count="28">
    <mergeCell ref="A2:N2"/>
    <mergeCell ref="A3:N3"/>
    <mergeCell ref="M4:N4"/>
    <mergeCell ref="M5:N5"/>
    <mergeCell ref="A25:B25"/>
    <mergeCell ref="A26:B26"/>
    <mergeCell ref="A27:B27"/>
    <mergeCell ref="A6:A7"/>
    <mergeCell ref="B6:B7"/>
    <mergeCell ref="C6:C7"/>
    <mergeCell ref="D6:D7"/>
    <mergeCell ref="E6:E7"/>
    <mergeCell ref="F6:F7"/>
    <mergeCell ref="G6:G7"/>
    <mergeCell ref="H6:H7"/>
    <mergeCell ref="I6:I7"/>
    <mergeCell ref="J6:J7"/>
    <mergeCell ref="K6:K7"/>
    <mergeCell ref="L6:L7"/>
    <mergeCell ref="M6:M7"/>
    <mergeCell ref="N6:N7"/>
    <mergeCell ref="P6:P7"/>
    <mergeCell ref="Q6:Q7"/>
    <mergeCell ref="R6:R7"/>
    <mergeCell ref="S6:S7"/>
    <mergeCell ref="T6:T7"/>
    <mergeCell ref="U6:U7"/>
    <mergeCell ref="V6:V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scale="85" fitToHeight="0" orientation="landscape"/>
  <headerFooter scaleWithDoc="0">
    <oddFooter>&amp;C&amp;"宋体,常规"&amp;10第&amp;"Arial Narrow,常规"&amp;P&amp;"宋体,常规"页，共&amp;"Arial Narrow,常规"&amp;N&amp;"宋体,常规"页</oddFooter>
  </headerFooter>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pageSetUpPr fitToPage="1"/>
  </sheetPr>
  <dimension ref="A1:N30"/>
  <sheetViews>
    <sheetView showGridLines="0" topLeftCell="A5" workbookViewId="0">
      <selection activeCell="E54" sqref="E54"/>
    </sheetView>
  </sheetViews>
  <sheetFormatPr defaultColWidth="9" defaultRowHeight="15.75" customHeight="1"/>
  <cols>
    <col min="1" max="1" width="4.16666666666667" style="3" customWidth="1"/>
    <col min="2" max="2" width="18" style="3" customWidth="1"/>
    <col min="3" max="4" width="8.5" style="3" customWidth="1"/>
    <col min="5" max="5" width="8" style="3" customWidth="1"/>
    <col min="6" max="6" width="8.66666666666667" style="3" customWidth="1"/>
    <col min="7" max="7" width="10.6666666666667" style="3" customWidth="1"/>
    <col min="8" max="8" width="13.5" style="3" hidden="1" customWidth="1" outlineLevel="1"/>
    <col min="9" max="9" width="8" style="3" customWidth="1" collapsed="1"/>
    <col min="10" max="10" width="15" style="3" customWidth="1"/>
    <col min="11" max="11" width="9.66666666666667" style="3" customWidth="1"/>
    <col min="12" max="12" width="7.66666666666667" style="3" customWidth="1"/>
    <col min="13" max="13" width="9.16666666666667" style="3" customWidth="1"/>
    <col min="14" max="14" width="9" style="2"/>
    <col min="15" max="16384" width="9" style="3"/>
  </cols>
  <sheetData>
    <row r="1" customHeight="1" spans="1:14">
      <c r="A1" s="4" t="s">
        <v>398</v>
      </c>
    </row>
    <row r="2" s="1" customFormat="1" ht="30" customHeight="1" spans="1:14">
      <c r="A2" s="5" t="s">
        <v>902</v>
      </c>
      <c r="B2" s="5"/>
      <c r="C2" s="5"/>
      <c r="D2" s="5"/>
      <c r="E2" s="5"/>
      <c r="F2" s="5"/>
      <c r="G2" s="5"/>
      <c r="H2" s="5"/>
      <c r="I2" s="5"/>
      <c r="J2" s="5"/>
      <c r="K2" s="5"/>
      <c r="L2" s="5"/>
      <c r="M2" s="5"/>
      <c r="N2" s="6"/>
    </row>
    <row r="3" customHeight="1" spans="1:14">
      <c r="A3" s="2" t="str">
        <f>"评估基准日："&amp;TEXT(基本信息输入表!M7,"yyyy年mm月dd日")</f>
        <v>评估基准日：2025年11月30日</v>
      </c>
      <c r="B3" s="2"/>
      <c r="C3" s="2"/>
      <c r="D3" s="2"/>
      <c r="E3" s="2"/>
      <c r="F3" s="2"/>
      <c r="G3" s="2"/>
      <c r="H3" s="2"/>
      <c r="I3" s="2"/>
      <c r="J3" s="2"/>
      <c r="K3" s="2"/>
      <c r="L3" s="2"/>
      <c r="M3" s="2"/>
    </row>
    <row r="4" ht="14.25" customHeight="1" spans="1:14">
      <c r="A4" s="2"/>
      <c r="B4" s="2"/>
      <c r="C4" s="2"/>
      <c r="D4" s="2"/>
      <c r="E4" s="2"/>
      <c r="F4" s="2"/>
      <c r="G4" s="2"/>
      <c r="H4" s="2"/>
      <c r="I4" s="2"/>
      <c r="J4" s="2"/>
      <c r="K4" s="2"/>
      <c r="L4" s="25" t="s">
        <v>903</v>
      </c>
      <c r="M4" s="25"/>
    </row>
    <row r="5" customHeight="1" spans="1:14">
      <c r="A5" s="3" t="str">
        <f>基本信息输入表!K6&amp;"："&amp;基本信息输入表!M6</f>
        <v>产权持有人：湖北省徽工生物技本研究有限公司</v>
      </c>
      <c r="L5" s="50" t="str">
        <f>"金额单位："&amp;基本信息输入表!M10&amp;"元"</f>
        <v>金额单位：人民币元</v>
      </c>
      <c r="M5" s="50"/>
    </row>
    <row r="6" s="2" customFormat="1" customHeight="1" spans="1:14">
      <c r="A6" s="11" t="s">
        <v>401</v>
      </c>
      <c r="B6" s="26" t="s">
        <v>904</v>
      </c>
      <c r="C6" s="26" t="s">
        <v>582</v>
      </c>
      <c r="D6" s="26" t="s">
        <v>905</v>
      </c>
      <c r="E6" s="26" t="s">
        <v>906</v>
      </c>
      <c r="F6" s="26" t="s">
        <v>863</v>
      </c>
      <c r="G6" s="26" t="s">
        <v>907</v>
      </c>
      <c r="H6" s="26" t="s">
        <v>403</v>
      </c>
      <c r="I6" s="64" t="s">
        <v>502</v>
      </c>
      <c r="J6" s="362" t="s">
        <v>864</v>
      </c>
      <c r="K6" s="11" t="s">
        <v>405</v>
      </c>
      <c r="L6" s="11" t="s">
        <v>407</v>
      </c>
      <c r="M6" s="11" t="s">
        <v>503</v>
      </c>
    </row>
    <row r="7" ht="15.6" spans="1:14">
      <c r="A7" s="176"/>
      <c r="B7" s="33"/>
      <c r="C7" s="177"/>
      <c r="D7" s="33"/>
      <c r="E7" s="249"/>
      <c r="F7" s="33"/>
      <c r="G7" s="33"/>
      <c r="H7" s="22"/>
      <c r="I7" s="184"/>
      <c r="J7" s="363"/>
      <c r="K7" s="184"/>
      <c r="L7" s="186" t="str">
        <f t="shared" ref="L7:L27" si="0">IF(I7-J7=0,"",(K7-I7+J7)/(I7-J7)*100)</f>
        <v/>
      </c>
      <c r="M7" s="177"/>
      <c r="N7" s="14" t="s">
        <v>518</v>
      </c>
    </row>
    <row r="8" ht="15.6" spans="1:14">
      <c r="A8" s="15" t="str">
        <f>IF(B8="","",ROW()-7)</f>
        <v/>
      </c>
      <c r="B8" s="16"/>
      <c r="C8" s="16"/>
      <c r="D8" s="16"/>
      <c r="E8" s="18"/>
      <c r="F8" s="18"/>
      <c r="G8" s="18"/>
      <c r="H8" s="18"/>
      <c r="I8" s="18"/>
      <c r="J8" s="18"/>
      <c r="K8" s="18"/>
      <c r="L8" s="18" t="str">
        <f t="shared" si="0"/>
        <v/>
      </c>
      <c r="M8" s="16"/>
      <c r="N8" s="19" t="s">
        <v>519</v>
      </c>
    </row>
    <row r="9" ht="15.6" spans="1:14">
      <c r="A9" s="15" t="str">
        <f t="shared" ref="A9:A24" si="1">IF(B9="","",ROW()-7)</f>
        <v/>
      </c>
      <c r="B9" s="16"/>
      <c r="C9" s="16"/>
      <c r="D9" s="16"/>
      <c r="E9" s="18"/>
      <c r="F9" s="18"/>
      <c r="G9" s="18"/>
      <c r="H9" s="18"/>
      <c r="I9" s="18"/>
      <c r="J9" s="18"/>
      <c r="K9" s="18"/>
      <c r="L9" s="18" t="str">
        <f t="shared" si="0"/>
        <v/>
      </c>
      <c r="M9" s="16"/>
      <c r="N9" s="19" t="s">
        <v>520</v>
      </c>
    </row>
    <row r="10" ht="15.6" spans="1:14">
      <c r="A10" s="15" t="str">
        <f t="shared" si="1"/>
        <v/>
      </c>
      <c r="B10" s="16"/>
      <c r="C10" s="16"/>
      <c r="D10" s="16"/>
      <c r="E10" s="18"/>
      <c r="F10" s="18"/>
      <c r="G10" s="18"/>
      <c r="H10" s="18"/>
      <c r="I10" s="18"/>
      <c r="J10" s="18"/>
      <c r="K10" s="18"/>
      <c r="L10" s="18" t="str">
        <f t="shared" si="0"/>
        <v/>
      </c>
      <c r="M10" s="16"/>
      <c r="N10" s="19" t="s">
        <v>521</v>
      </c>
    </row>
    <row r="11" ht="15.6" spans="1:14">
      <c r="A11" s="15" t="str">
        <f t="shared" si="1"/>
        <v/>
      </c>
      <c r="B11" s="16"/>
      <c r="C11" s="16"/>
      <c r="D11" s="16"/>
      <c r="E11" s="18"/>
      <c r="F11" s="18"/>
      <c r="G11" s="18"/>
      <c r="H11" s="18"/>
      <c r="I11" s="18"/>
      <c r="J11" s="18"/>
      <c r="K11" s="18"/>
      <c r="L11" s="18" t="str">
        <f t="shared" si="0"/>
        <v/>
      </c>
      <c r="M11" s="16"/>
      <c r="N11" s="19" t="s">
        <v>522</v>
      </c>
    </row>
    <row r="12" ht="15.6" spans="1:14">
      <c r="A12" s="15" t="str">
        <f t="shared" si="1"/>
        <v/>
      </c>
      <c r="B12" s="16"/>
      <c r="C12" s="16"/>
      <c r="D12" s="16"/>
      <c r="E12" s="18"/>
      <c r="F12" s="18"/>
      <c r="G12" s="18"/>
      <c r="H12" s="18"/>
      <c r="I12" s="18"/>
      <c r="J12" s="18"/>
      <c r="K12" s="18"/>
      <c r="L12" s="18" t="str">
        <f t="shared" si="0"/>
        <v/>
      </c>
      <c r="M12" s="16"/>
      <c r="N12" s="19" t="s">
        <v>523</v>
      </c>
    </row>
    <row r="13" ht="15.6" spans="1:14">
      <c r="A13" s="15" t="str">
        <f t="shared" si="1"/>
        <v/>
      </c>
      <c r="B13" s="16"/>
      <c r="C13" s="16"/>
      <c r="D13" s="16"/>
      <c r="E13" s="18"/>
      <c r="F13" s="18"/>
      <c r="G13" s="18"/>
      <c r="H13" s="18"/>
      <c r="I13" s="18"/>
      <c r="J13" s="18"/>
      <c r="K13" s="18"/>
      <c r="L13" s="18" t="str">
        <f t="shared" si="0"/>
        <v/>
      </c>
      <c r="M13" s="16"/>
      <c r="N13" s="19" t="s">
        <v>524</v>
      </c>
    </row>
    <row r="14" ht="15.6" spans="1:14">
      <c r="A14" s="15" t="str">
        <f t="shared" si="1"/>
        <v/>
      </c>
      <c r="B14" s="16"/>
      <c r="C14" s="16"/>
      <c r="D14" s="16"/>
      <c r="E14" s="18"/>
      <c r="F14" s="18"/>
      <c r="G14" s="18"/>
      <c r="H14" s="18"/>
      <c r="I14" s="18"/>
      <c r="J14" s="18"/>
      <c r="K14" s="18"/>
      <c r="L14" s="18" t="str">
        <f t="shared" si="0"/>
        <v/>
      </c>
      <c r="M14" s="16"/>
      <c r="N14" s="19" t="s">
        <v>525</v>
      </c>
    </row>
    <row r="15" ht="15.6" spans="1:14">
      <c r="A15" s="15" t="str">
        <f t="shared" si="1"/>
        <v/>
      </c>
      <c r="B15" s="16"/>
      <c r="C15" s="16"/>
      <c r="D15" s="16"/>
      <c r="E15" s="18"/>
      <c r="F15" s="18"/>
      <c r="G15" s="18"/>
      <c r="H15" s="18"/>
      <c r="I15" s="18"/>
      <c r="J15" s="18"/>
      <c r="K15" s="18"/>
      <c r="L15" s="18" t="str">
        <f t="shared" si="0"/>
        <v/>
      </c>
      <c r="M15" s="16"/>
      <c r="N15" s="19" t="s">
        <v>526</v>
      </c>
    </row>
    <row r="16" ht="15.6" spans="1:14">
      <c r="A16" s="15" t="str">
        <f t="shared" si="1"/>
        <v/>
      </c>
      <c r="B16" s="16"/>
      <c r="C16" s="16"/>
      <c r="D16" s="16"/>
      <c r="E16" s="18"/>
      <c r="F16" s="18"/>
      <c r="G16" s="18"/>
      <c r="H16" s="18"/>
      <c r="I16" s="18"/>
      <c r="J16" s="18"/>
      <c r="K16" s="18"/>
      <c r="L16" s="18" t="str">
        <f t="shared" si="0"/>
        <v/>
      </c>
      <c r="M16" s="16"/>
      <c r="N16" s="19" t="s">
        <v>527</v>
      </c>
    </row>
    <row r="17" ht="15.6" spans="1:14">
      <c r="A17" s="15" t="str">
        <f t="shared" si="1"/>
        <v/>
      </c>
      <c r="B17" s="16"/>
      <c r="C17" s="16"/>
      <c r="D17" s="16"/>
      <c r="E17" s="18"/>
      <c r="F17" s="18"/>
      <c r="G17" s="18"/>
      <c r="H17" s="18"/>
      <c r="I17" s="18"/>
      <c r="J17" s="18"/>
      <c r="K17" s="18"/>
      <c r="L17" s="18" t="str">
        <f t="shared" si="0"/>
        <v/>
      </c>
      <c r="M17" s="16"/>
      <c r="N17" s="19" t="s">
        <v>528</v>
      </c>
    </row>
    <row r="18" ht="15.6" spans="1:14">
      <c r="A18" s="15" t="str">
        <f t="shared" si="1"/>
        <v/>
      </c>
      <c r="B18" s="16"/>
      <c r="C18" s="16"/>
      <c r="D18" s="16"/>
      <c r="E18" s="18"/>
      <c r="F18" s="18"/>
      <c r="G18" s="18"/>
      <c r="H18" s="18"/>
      <c r="I18" s="18"/>
      <c r="J18" s="18"/>
      <c r="K18" s="18"/>
      <c r="L18" s="18" t="str">
        <f t="shared" si="0"/>
        <v/>
      </c>
      <c r="M18" s="16"/>
      <c r="N18" s="19" t="s">
        <v>529</v>
      </c>
    </row>
    <row r="19" ht="15.6" spans="1:14">
      <c r="A19" s="15" t="str">
        <f t="shared" si="1"/>
        <v/>
      </c>
      <c r="B19" s="16"/>
      <c r="C19" s="16"/>
      <c r="D19" s="16"/>
      <c r="E19" s="18"/>
      <c r="F19" s="18"/>
      <c r="G19" s="18"/>
      <c r="H19" s="18"/>
      <c r="I19" s="18"/>
      <c r="J19" s="18"/>
      <c r="K19" s="18"/>
      <c r="L19" s="18" t="str">
        <f t="shared" si="0"/>
        <v/>
      </c>
      <c r="M19" s="16"/>
      <c r="N19" s="19" t="s">
        <v>530</v>
      </c>
    </row>
    <row r="20" ht="15.6" spans="1:14">
      <c r="A20" s="15" t="str">
        <f t="shared" si="1"/>
        <v/>
      </c>
      <c r="B20" s="16"/>
      <c r="C20" s="16"/>
      <c r="D20" s="16"/>
      <c r="E20" s="18"/>
      <c r="F20" s="18"/>
      <c r="G20" s="18"/>
      <c r="H20" s="18"/>
      <c r="I20" s="18"/>
      <c r="J20" s="18"/>
      <c r="K20" s="18"/>
      <c r="L20" s="18" t="str">
        <f t="shared" si="0"/>
        <v/>
      </c>
      <c r="M20" s="16"/>
      <c r="N20" s="19" t="s">
        <v>531</v>
      </c>
    </row>
    <row r="21" ht="15.6" spans="1:14">
      <c r="A21" s="15" t="str">
        <f t="shared" si="1"/>
        <v/>
      </c>
      <c r="B21" s="16"/>
      <c r="C21" s="16"/>
      <c r="D21" s="16"/>
      <c r="E21" s="18"/>
      <c r="F21" s="18"/>
      <c r="G21" s="18"/>
      <c r="H21" s="18"/>
      <c r="I21" s="18"/>
      <c r="J21" s="18"/>
      <c r="K21" s="18"/>
      <c r="L21" s="18" t="str">
        <f t="shared" si="0"/>
        <v/>
      </c>
      <c r="M21" s="16"/>
      <c r="N21" s="19" t="s">
        <v>532</v>
      </c>
    </row>
    <row r="22" ht="15.6" spans="1:14">
      <c r="A22" s="15" t="str">
        <f t="shared" si="1"/>
        <v/>
      </c>
      <c r="B22" s="16"/>
      <c r="C22" s="16"/>
      <c r="D22" s="16"/>
      <c r="E22" s="18"/>
      <c r="F22" s="18"/>
      <c r="G22" s="18"/>
      <c r="H22" s="18"/>
      <c r="I22" s="18"/>
      <c r="J22" s="18"/>
      <c r="K22" s="18"/>
      <c r="L22" s="18" t="str">
        <f t="shared" si="0"/>
        <v/>
      </c>
      <c r="M22" s="16"/>
      <c r="N22" s="19" t="s">
        <v>533</v>
      </c>
    </row>
    <row r="23" ht="15.6" spans="1:14">
      <c r="A23" s="15" t="str">
        <f t="shared" si="1"/>
        <v/>
      </c>
      <c r="B23" s="16"/>
      <c r="C23" s="16"/>
      <c r="D23" s="16"/>
      <c r="E23" s="18"/>
      <c r="F23" s="18"/>
      <c r="G23" s="18"/>
      <c r="H23" s="18"/>
      <c r="I23" s="18"/>
      <c r="J23" s="18"/>
      <c r="K23" s="18"/>
      <c r="L23" s="18" t="str">
        <f t="shared" si="0"/>
        <v/>
      </c>
      <c r="M23" s="16"/>
      <c r="N23" s="19" t="s">
        <v>538</v>
      </c>
    </row>
    <row r="24" ht="15.6" spans="1:14">
      <c r="A24" s="15" t="str">
        <f t="shared" si="1"/>
        <v/>
      </c>
      <c r="B24" s="16"/>
      <c r="C24" s="16"/>
      <c r="D24" s="16"/>
      <c r="E24" s="18"/>
      <c r="F24" s="18"/>
      <c r="G24" s="18"/>
      <c r="H24" s="18"/>
      <c r="I24" s="18"/>
      <c r="J24" s="18"/>
      <c r="K24" s="18"/>
      <c r="L24" s="18" t="str">
        <f t="shared" si="0"/>
        <v/>
      </c>
      <c r="M24" s="16"/>
      <c r="N24" s="19" t="s">
        <v>539</v>
      </c>
    </row>
    <row r="25" ht="15.6" spans="1:14">
      <c r="A25" s="143" t="s">
        <v>511</v>
      </c>
      <c r="B25" s="16"/>
      <c r="C25" s="16"/>
      <c r="D25" s="16"/>
      <c r="E25" s="18"/>
      <c r="F25" s="18"/>
      <c r="G25" s="18"/>
      <c r="H25" s="18">
        <f>SUM(H8:H24)</f>
        <v>0</v>
      </c>
      <c r="I25" s="18">
        <f>SUM(I8:I24)</f>
        <v>0</v>
      </c>
      <c r="J25" s="18">
        <f>SUM(J8:J24)</f>
        <v>0</v>
      </c>
      <c r="K25" s="18">
        <f>SUM(K8:K24)</f>
        <v>0</v>
      </c>
      <c r="L25" s="18" t="str">
        <f t="shared" si="0"/>
        <v/>
      </c>
      <c r="M25" s="16"/>
    </row>
    <row r="26" ht="15.6" spans="1:14">
      <c r="A26" s="143" t="s">
        <v>875</v>
      </c>
      <c r="B26" s="16"/>
      <c r="C26" s="16"/>
      <c r="D26" s="16"/>
      <c r="E26" s="18"/>
      <c r="F26" s="18"/>
      <c r="G26" s="18"/>
      <c r="H26" s="18">
        <f>J25</f>
        <v>0</v>
      </c>
      <c r="I26" s="18">
        <f>J25</f>
        <v>0</v>
      </c>
      <c r="J26" s="18"/>
      <c r="K26" s="18"/>
      <c r="L26" s="18" t="str">
        <f t="shared" si="0"/>
        <v/>
      </c>
      <c r="M26" s="16"/>
    </row>
    <row r="27" customHeight="1" spans="1:14">
      <c r="A27" s="20" t="s">
        <v>908</v>
      </c>
      <c r="B27" s="21"/>
      <c r="C27" s="22"/>
      <c r="D27" s="22"/>
      <c r="E27" s="18"/>
      <c r="F27" s="18"/>
      <c r="G27" s="18"/>
      <c r="H27" s="18">
        <f>H25-H26</f>
        <v>0</v>
      </c>
      <c r="I27" s="18">
        <f>I25-I26</f>
        <v>0</v>
      </c>
      <c r="J27" s="18"/>
      <c r="K27" s="18">
        <f>K25</f>
        <v>0</v>
      </c>
      <c r="L27" s="18" t="str">
        <f t="shared" si="0"/>
        <v/>
      </c>
      <c r="M27" s="23"/>
    </row>
    <row r="28" customHeight="1" spans="1:14">
      <c r="A28" s="3" t="str">
        <f>基本信息输入表!$K$6&amp;"填表人："&amp;基本信息输入表!$M$50</f>
        <v>产权持有人填表人：袁佳</v>
      </c>
      <c r="K28" s="3" t="str">
        <f>"评估人员："&amp;基本信息输入表!$Q$50</f>
        <v>评估人员：韩策</v>
      </c>
      <c r="N28" s="24"/>
    </row>
    <row r="29" customHeight="1" spans="1:14">
      <c r="A29" s="3" t="str">
        <f>"填表日期："&amp;YEAR(基本信息输入表!$O$50)&amp;"年"&amp;MONTH(基本信息输入表!$O$50)&amp;"月"&amp;DAY(基本信息输入表!$O$50)&amp;"日"</f>
        <v>填表日期：2025年12月15日</v>
      </c>
    </row>
    <row r="30" customHeight="1" spans="1:14">
      <c r="M30" s="3" t="s">
        <v>832</v>
      </c>
    </row>
  </sheetData>
  <mergeCells count="20">
    <mergeCell ref="A2:M2"/>
    <mergeCell ref="A3:M3"/>
    <mergeCell ref="L4:M4"/>
    <mergeCell ref="L5:M5"/>
    <mergeCell ref="A25:B25"/>
    <mergeCell ref="A26:B26"/>
    <mergeCell ref="A27:B27"/>
    <mergeCell ref="A6:A7"/>
    <mergeCell ref="B6:B7"/>
    <mergeCell ref="C6:C7"/>
    <mergeCell ref="D6:D7"/>
    <mergeCell ref="E6:E7"/>
    <mergeCell ref="F6:F7"/>
    <mergeCell ref="G6:G7"/>
    <mergeCell ref="H6:H7"/>
    <mergeCell ref="I6:I7"/>
    <mergeCell ref="J6:J7"/>
    <mergeCell ref="K6:K7"/>
    <mergeCell ref="L6:L7"/>
    <mergeCell ref="M6:M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scale="97" fitToHeight="0" orientation="landscape"/>
  <headerFooter scaleWithDoc="0">
    <oddFooter>&amp;C&amp;"宋体,常规"&amp;10第&amp;"Arial Narrow,常规"&amp;P&amp;"宋体,常规"页，共&amp;"Arial Narrow,常规"&amp;N&amp;"宋体,常规"页</oddFooter>
  </headerFooter>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30"/>
  <sheetViews>
    <sheetView showGridLines="0" topLeftCell="A4" workbookViewId="0">
      <selection activeCell="E54" sqref="E54"/>
    </sheetView>
  </sheetViews>
  <sheetFormatPr defaultColWidth="9" defaultRowHeight="15.75" customHeight="1"/>
  <cols>
    <col min="1" max="1" width="4.16666666666667" style="3" customWidth="1"/>
    <col min="2" max="2" width="18" style="3" customWidth="1"/>
    <col min="3" max="4" width="8.5" style="3" customWidth="1"/>
    <col min="5" max="5" width="8" style="3" customWidth="1"/>
    <col min="6" max="6" width="6.16666666666667" style="3" customWidth="1"/>
    <col min="7" max="7" width="9.16666666666667" style="3" customWidth="1"/>
    <col min="8" max="8" width="8" style="3" customWidth="1"/>
    <col min="9" max="9" width="8" style="3" hidden="1" customWidth="1" outlineLevel="1"/>
    <col min="10" max="10" width="8" style="3" customWidth="1" collapsed="1"/>
    <col min="11" max="11" width="15" style="3" customWidth="1"/>
    <col min="12" max="12" width="9.66666666666667" style="3" customWidth="1"/>
    <col min="13" max="13" width="7.66666666666667" style="3" customWidth="1"/>
    <col min="14" max="14" width="9.16666666666667" style="3" customWidth="1"/>
    <col min="15" max="15" width="9" style="2"/>
    <col min="16" max="16384" width="9" style="3"/>
  </cols>
  <sheetData>
    <row r="1" customHeight="1" spans="1:15">
      <c r="A1" s="4" t="s">
        <v>398</v>
      </c>
    </row>
    <row r="2" s="1" customFormat="1" ht="30" customHeight="1" spans="1:15">
      <c r="A2" s="5" t="s">
        <v>909</v>
      </c>
      <c r="B2" s="5"/>
      <c r="C2" s="5"/>
      <c r="D2" s="5"/>
      <c r="E2" s="5"/>
      <c r="F2" s="5"/>
      <c r="G2" s="5"/>
      <c r="H2" s="5"/>
      <c r="I2" s="5"/>
      <c r="J2" s="5"/>
      <c r="K2" s="5"/>
      <c r="L2" s="5"/>
      <c r="M2" s="5"/>
      <c r="N2" s="5"/>
      <c r="O2" s="6"/>
    </row>
    <row r="3" customHeight="1" spans="1:15">
      <c r="A3" s="2" t="str">
        <f>"评估基准日："&amp;TEXT(基本信息输入表!M7,"yyyy年mm月dd日")</f>
        <v>评估基准日：2025年11月30日</v>
      </c>
      <c r="B3" s="2"/>
      <c r="C3" s="2"/>
      <c r="D3" s="2"/>
      <c r="E3" s="2"/>
      <c r="F3" s="2"/>
      <c r="G3" s="2"/>
      <c r="H3" s="2"/>
      <c r="I3" s="2"/>
      <c r="J3" s="2"/>
      <c r="K3" s="2"/>
      <c r="L3" s="2"/>
      <c r="M3" s="2"/>
      <c r="N3" s="2"/>
    </row>
    <row r="4" ht="14.25" customHeight="1" spans="1:15">
      <c r="A4" s="2"/>
      <c r="B4" s="2"/>
      <c r="C4" s="2"/>
      <c r="D4" s="2"/>
      <c r="E4" s="2"/>
      <c r="F4" s="2"/>
      <c r="G4" s="2"/>
      <c r="H4" s="2"/>
      <c r="I4" s="2"/>
      <c r="J4" s="2"/>
      <c r="K4" s="2"/>
      <c r="L4" s="2"/>
      <c r="M4" s="25" t="s">
        <v>910</v>
      </c>
      <c r="N4" s="25"/>
    </row>
    <row r="5" customHeight="1" spans="1:15">
      <c r="A5" s="3" t="str">
        <f>基本信息输入表!K6&amp;"："&amp;基本信息输入表!M6</f>
        <v>产权持有人：湖北省徽工生物技本研究有限公司</v>
      </c>
      <c r="M5" s="50" t="str">
        <f>"金额单位："&amp;基本信息输入表!M10&amp;"元"</f>
        <v>金额单位：人民币元</v>
      </c>
      <c r="N5" s="50"/>
    </row>
    <row r="6" s="2" customFormat="1" customHeight="1" spans="1:15">
      <c r="A6" s="11" t="s">
        <v>401</v>
      </c>
      <c r="B6" s="26" t="s">
        <v>580</v>
      </c>
      <c r="C6" s="26" t="s">
        <v>911</v>
      </c>
      <c r="D6" s="26" t="s">
        <v>912</v>
      </c>
      <c r="E6" s="26" t="s">
        <v>582</v>
      </c>
      <c r="F6" s="26" t="s">
        <v>906</v>
      </c>
      <c r="G6" s="26" t="s">
        <v>913</v>
      </c>
      <c r="H6" s="26" t="s">
        <v>914</v>
      </c>
      <c r="I6" s="26" t="s">
        <v>403</v>
      </c>
      <c r="J6" s="64" t="s">
        <v>502</v>
      </c>
      <c r="K6" s="362" t="s">
        <v>864</v>
      </c>
      <c r="L6" s="11" t="s">
        <v>405</v>
      </c>
      <c r="M6" s="11" t="s">
        <v>407</v>
      </c>
      <c r="N6" s="11" t="s">
        <v>503</v>
      </c>
    </row>
    <row r="7" ht="15.6" spans="1:15">
      <c r="A7" s="176"/>
      <c r="B7" s="177"/>
      <c r="C7" s="177"/>
      <c r="D7" s="33"/>
      <c r="E7" s="249"/>
      <c r="F7" s="249"/>
      <c r="G7" s="176"/>
      <c r="H7" s="184"/>
      <c r="I7" s="22"/>
      <c r="J7" s="184"/>
      <c r="K7" s="363"/>
      <c r="L7" s="184"/>
      <c r="M7" s="186" t="str">
        <f t="shared" ref="M7:M27" si="0">IF(J7-K7=0,"",(L7-J7+K7)/(J7-K7)*100)</f>
        <v/>
      </c>
      <c r="N7" s="177"/>
      <c r="O7" s="14" t="s">
        <v>518</v>
      </c>
    </row>
    <row r="8" ht="15.6" spans="1:15">
      <c r="A8" s="15" t="str">
        <f>IF(B8="","",ROW()-7)</f>
        <v/>
      </c>
      <c r="B8" s="16"/>
      <c r="C8" s="16"/>
      <c r="D8" s="16"/>
      <c r="E8" s="17"/>
      <c r="F8" s="18"/>
      <c r="G8" s="18"/>
      <c r="H8" s="18"/>
      <c r="I8" s="18"/>
      <c r="J8" s="18"/>
      <c r="K8" s="18"/>
      <c r="L8" s="18"/>
      <c r="M8" s="18" t="str">
        <f t="shared" si="0"/>
        <v/>
      </c>
      <c r="N8" s="16"/>
      <c r="O8" s="19" t="s">
        <v>519</v>
      </c>
    </row>
    <row r="9" ht="15.6" spans="1:15">
      <c r="A9" s="15" t="str">
        <f t="shared" ref="A9:A24" si="1">IF(B9="","",ROW()-7)</f>
        <v/>
      </c>
      <c r="B9" s="16"/>
      <c r="C9" s="16"/>
      <c r="D9" s="16"/>
      <c r="E9" s="17"/>
      <c r="F9" s="18"/>
      <c r="G9" s="18"/>
      <c r="H9" s="18"/>
      <c r="I9" s="18"/>
      <c r="J9" s="18"/>
      <c r="K9" s="18"/>
      <c r="L9" s="18"/>
      <c r="M9" s="18" t="str">
        <f t="shared" si="0"/>
        <v/>
      </c>
      <c r="N9" s="16"/>
      <c r="O9" s="19" t="s">
        <v>520</v>
      </c>
    </row>
    <row r="10" ht="15.6" spans="1:15">
      <c r="A10" s="15" t="str">
        <f t="shared" si="1"/>
        <v/>
      </c>
      <c r="B10" s="16"/>
      <c r="C10" s="16"/>
      <c r="D10" s="16"/>
      <c r="E10" s="17"/>
      <c r="F10" s="18"/>
      <c r="G10" s="18"/>
      <c r="H10" s="18"/>
      <c r="I10" s="18"/>
      <c r="J10" s="18"/>
      <c r="K10" s="18"/>
      <c r="L10" s="18"/>
      <c r="M10" s="18" t="str">
        <f t="shared" si="0"/>
        <v/>
      </c>
      <c r="N10" s="16"/>
      <c r="O10" s="19" t="s">
        <v>521</v>
      </c>
    </row>
    <row r="11" ht="15.6" spans="1:15">
      <c r="A11" s="15" t="str">
        <f t="shared" si="1"/>
        <v/>
      </c>
      <c r="B11" s="16"/>
      <c r="C11" s="16"/>
      <c r="D11" s="16"/>
      <c r="E11" s="17"/>
      <c r="F11" s="18"/>
      <c r="G11" s="18"/>
      <c r="H11" s="18"/>
      <c r="I11" s="18"/>
      <c r="J11" s="18"/>
      <c r="K11" s="18"/>
      <c r="L11" s="18"/>
      <c r="M11" s="18" t="str">
        <f t="shared" si="0"/>
        <v/>
      </c>
      <c r="N11" s="16"/>
      <c r="O11" s="19" t="s">
        <v>522</v>
      </c>
    </row>
    <row r="12" ht="15.6" spans="1:15">
      <c r="A12" s="15" t="str">
        <f t="shared" si="1"/>
        <v/>
      </c>
      <c r="B12" s="16"/>
      <c r="C12" s="16"/>
      <c r="D12" s="16"/>
      <c r="E12" s="17"/>
      <c r="F12" s="18"/>
      <c r="G12" s="18"/>
      <c r="H12" s="18"/>
      <c r="I12" s="18"/>
      <c r="J12" s="18"/>
      <c r="K12" s="18"/>
      <c r="L12" s="18"/>
      <c r="M12" s="18" t="str">
        <f t="shared" si="0"/>
        <v/>
      </c>
      <c r="N12" s="16"/>
      <c r="O12" s="19" t="s">
        <v>523</v>
      </c>
    </row>
    <row r="13" ht="15.6" spans="1:15">
      <c r="A13" s="15" t="str">
        <f t="shared" si="1"/>
        <v/>
      </c>
      <c r="B13" s="16"/>
      <c r="C13" s="16"/>
      <c r="D13" s="16"/>
      <c r="E13" s="17"/>
      <c r="F13" s="18"/>
      <c r="G13" s="18"/>
      <c r="H13" s="18"/>
      <c r="I13" s="18"/>
      <c r="J13" s="18"/>
      <c r="K13" s="18"/>
      <c r="L13" s="18"/>
      <c r="M13" s="18" t="str">
        <f t="shared" si="0"/>
        <v/>
      </c>
      <c r="N13" s="16"/>
      <c r="O13" s="19" t="s">
        <v>524</v>
      </c>
    </row>
    <row r="14" ht="15.6" spans="1:15">
      <c r="A14" s="15" t="str">
        <f t="shared" si="1"/>
        <v/>
      </c>
      <c r="B14" s="16"/>
      <c r="C14" s="16"/>
      <c r="D14" s="16"/>
      <c r="E14" s="17"/>
      <c r="F14" s="18"/>
      <c r="G14" s="18"/>
      <c r="H14" s="18"/>
      <c r="I14" s="18"/>
      <c r="J14" s="18"/>
      <c r="K14" s="18"/>
      <c r="L14" s="18"/>
      <c r="M14" s="18" t="str">
        <f t="shared" si="0"/>
        <v/>
      </c>
      <c r="N14" s="16"/>
      <c r="O14" s="19" t="s">
        <v>525</v>
      </c>
    </row>
    <row r="15" ht="15.6" spans="1:15">
      <c r="A15" s="15" t="str">
        <f t="shared" si="1"/>
        <v/>
      </c>
      <c r="B15" s="16"/>
      <c r="C15" s="16"/>
      <c r="D15" s="16"/>
      <c r="E15" s="17"/>
      <c r="F15" s="18"/>
      <c r="G15" s="18"/>
      <c r="H15" s="18"/>
      <c r="I15" s="18"/>
      <c r="J15" s="18"/>
      <c r="K15" s="18"/>
      <c r="L15" s="18"/>
      <c r="M15" s="18" t="str">
        <f t="shared" si="0"/>
        <v/>
      </c>
      <c r="N15" s="16"/>
      <c r="O15" s="19" t="s">
        <v>526</v>
      </c>
    </row>
    <row r="16" ht="15.6" spans="1:15">
      <c r="A16" s="15" t="str">
        <f t="shared" si="1"/>
        <v/>
      </c>
      <c r="B16" s="16"/>
      <c r="C16" s="16"/>
      <c r="D16" s="16"/>
      <c r="E16" s="17"/>
      <c r="F16" s="18"/>
      <c r="G16" s="18"/>
      <c r="H16" s="18"/>
      <c r="I16" s="18"/>
      <c r="J16" s="18"/>
      <c r="K16" s="18"/>
      <c r="L16" s="18"/>
      <c r="M16" s="18" t="str">
        <f t="shared" si="0"/>
        <v/>
      </c>
      <c r="N16" s="16"/>
      <c r="O16" s="19" t="s">
        <v>527</v>
      </c>
    </row>
    <row r="17" ht="15.6" spans="1:15">
      <c r="A17" s="15" t="str">
        <f t="shared" si="1"/>
        <v/>
      </c>
      <c r="B17" s="16"/>
      <c r="C17" s="16"/>
      <c r="D17" s="16"/>
      <c r="E17" s="17"/>
      <c r="F17" s="18"/>
      <c r="G17" s="18"/>
      <c r="H17" s="18"/>
      <c r="I17" s="18"/>
      <c r="J17" s="18"/>
      <c r="K17" s="18"/>
      <c r="L17" s="18"/>
      <c r="M17" s="18" t="str">
        <f t="shared" si="0"/>
        <v/>
      </c>
      <c r="N17" s="16"/>
      <c r="O17" s="19" t="s">
        <v>528</v>
      </c>
    </row>
    <row r="18" ht="15.6" spans="1:15">
      <c r="A18" s="15" t="str">
        <f t="shared" si="1"/>
        <v/>
      </c>
      <c r="B18" s="16"/>
      <c r="C18" s="16"/>
      <c r="D18" s="16"/>
      <c r="E18" s="17"/>
      <c r="F18" s="18"/>
      <c r="G18" s="18"/>
      <c r="H18" s="18"/>
      <c r="I18" s="18"/>
      <c r="J18" s="18"/>
      <c r="K18" s="18"/>
      <c r="L18" s="18"/>
      <c r="M18" s="18" t="str">
        <f t="shared" si="0"/>
        <v/>
      </c>
      <c r="N18" s="16"/>
      <c r="O18" s="19" t="s">
        <v>529</v>
      </c>
    </row>
    <row r="19" ht="15.6" spans="1:15">
      <c r="A19" s="15" t="str">
        <f t="shared" si="1"/>
        <v/>
      </c>
      <c r="B19" s="16"/>
      <c r="C19" s="16"/>
      <c r="D19" s="16"/>
      <c r="E19" s="17"/>
      <c r="F19" s="18"/>
      <c r="G19" s="18"/>
      <c r="H19" s="18"/>
      <c r="I19" s="18"/>
      <c r="J19" s="18"/>
      <c r="K19" s="18"/>
      <c r="L19" s="18"/>
      <c r="M19" s="18" t="str">
        <f t="shared" si="0"/>
        <v/>
      </c>
      <c r="N19" s="16"/>
      <c r="O19" s="19" t="s">
        <v>530</v>
      </c>
    </row>
    <row r="20" ht="15.6" spans="1:15">
      <c r="A20" s="15" t="str">
        <f t="shared" si="1"/>
        <v/>
      </c>
      <c r="B20" s="16"/>
      <c r="C20" s="16"/>
      <c r="D20" s="16"/>
      <c r="E20" s="17"/>
      <c r="F20" s="18"/>
      <c r="G20" s="18"/>
      <c r="H20" s="18"/>
      <c r="I20" s="18"/>
      <c r="J20" s="18"/>
      <c r="K20" s="18"/>
      <c r="L20" s="18"/>
      <c r="M20" s="18" t="str">
        <f t="shared" si="0"/>
        <v/>
      </c>
      <c r="N20" s="16"/>
      <c r="O20" s="19" t="s">
        <v>531</v>
      </c>
    </row>
    <row r="21" ht="15.6" spans="1:15">
      <c r="A21" s="15" t="str">
        <f t="shared" si="1"/>
        <v/>
      </c>
      <c r="B21" s="16"/>
      <c r="C21" s="16"/>
      <c r="D21" s="16"/>
      <c r="E21" s="17"/>
      <c r="F21" s="18"/>
      <c r="G21" s="18"/>
      <c r="H21" s="18"/>
      <c r="I21" s="18"/>
      <c r="J21" s="18"/>
      <c r="K21" s="18"/>
      <c r="L21" s="18"/>
      <c r="M21" s="18" t="str">
        <f t="shared" si="0"/>
        <v/>
      </c>
      <c r="N21" s="16"/>
      <c r="O21" s="19" t="s">
        <v>532</v>
      </c>
    </row>
    <row r="22" ht="15.6" spans="1:15">
      <c r="A22" s="15" t="str">
        <f t="shared" si="1"/>
        <v/>
      </c>
      <c r="B22" s="16"/>
      <c r="C22" s="16"/>
      <c r="D22" s="16"/>
      <c r="E22" s="17"/>
      <c r="F22" s="18"/>
      <c r="G22" s="18"/>
      <c r="H22" s="18"/>
      <c r="I22" s="18"/>
      <c r="J22" s="18"/>
      <c r="K22" s="18"/>
      <c r="L22" s="18"/>
      <c r="M22" s="18" t="str">
        <f t="shared" si="0"/>
        <v/>
      </c>
      <c r="N22" s="16"/>
      <c r="O22" s="19" t="s">
        <v>533</v>
      </c>
    </row>
    <row r="23" ht="15.6" spans="1:15">
      <c r="A23" s="15" t="str">
        <f t="shared" si="1"/>
        <v/>
      </c>
      <c r="B23" s="16"/>
      <c r="C23" s="16"/>
      <c r="D23" s="16"/>
      <c r="E23" s="17"/>
      <c r="F23" s="18"/>
      <c r="G23" s="18"/>
      <c r="H23" s="18"/>
      <c r="I23" s="18"/>
      <c r="J23" s="18"/>
      <c r="K23" s="18"/>
      <c r="L23" s="18"/>
      <c r="M23" s="18" t="str">
        <f t="shared" si="0"/>
        <v/>
      </c>
      <c r="N23" s="16"/>
      <c r="O23" s="19" t="s">
        <v>538</v>
      </c>
    </row>
    <row r="24" ht="15.6" spans="1:15">
      <c r="A24" s="15" t="str">
        <f t="shared" si="1"/>
        <v/>
      </c>
      <c r="B24" s="16"/>
      <c r="C24" s="16"/>
      <c r="D24" s="16"/>
      <c r="E24" s="17"/>
      <c r="F24" s="18"/>
      <c r="G24" s="18"/>
      <c r="H24" s="18"/>
      <c r="I24" s="18"/>
      <c r="J24" s="18"/>
      <c r="K24" s="18"/>
      <c r="L24" s="18"/>
      <c r="M24" s="18" t="str">
        <f t="shared" si="0"/>
        <v/>
      </c>
      <c r="N24" s="16"/>
      <c r="O24" s="19" t="s">
        <v>539</v>
      </c>
    </row>
    <row r="25" ht="15.6" spans="1:15">
      <c r="A25" s="143" t="s">
        <v>511</v>
      </c>
      <c r="B25" s="16"/>
      <c r="C25" s="16"/>
      <c r="D25" s="16"/>
      <c r="E25" s="17"/>
      <c r="F25" s="18"/>
      <c r="G25" s="18"/>
      <c r="H25" s="18"/>
      <c r="I25" s="18">
        <f t="shared" ref="I25:L25" si="2">SUM(I7:I24)</f>
        <v>0</v>
      </c>
      <c r="J25" s="18">
        <f t="shared" si="2"/>
        <v>0</v>
      </c>
      <c r="K25" s="18">
        <f t="shared" si="2"/>
        <v>0</v>
      </c>
      <c r="L25" s="18">
        <f t="shared" si="2"/>
        <v>0</v>
      </c>
      <c r="M25" s="18" t="str">
        <f t="shared" si="0"/>
        <v/>
      </c>
      <c r="N25" s="16"/>
    </row>
    <row r="26" ht="15.6" spans="1:15">
      <c r="A26" s="143" t="s">
        <v>875</v>
      </c>
      <c r="B26" s="16"/>
      <c r="C26" s="16"/>
      <c r="D26" s="16"/>
      <c r="E26" s="17"/>
      <c r="F26" s="18"/>
      <c r="G26" s="18"/>
      <c r="H26" s="18"/>
      <c r="I26" s="18">
        <f>K25</f>
        <v>0</v>
      </c>
      <c r="J26" s="18">
        <f>K25</f>
        <v>0</v>
      </c>
      <c r="K26" s="18"/>
      <c r="L26" s="18"/>
      <c r="M26" s="18" t="str">
        <f t="shared" si="0"/>
        <v/>
      </c>
      <c r="N26" s="16"/>
    </row>
    <row r="27" customHeight="1" spans="1:15">
      <c r="A27" s="20" t="s">
        <v>908</v>
      </c>
      <c r="B27" s="21"/>
      <c r="C27" s="22"/>
      <c r="D27" s="22"/>
      <c r="E27" s="22"/>
      <c r="F27" s="18"/>
      <c r="G27" s="18"/>
      <c r="H27" s="18"/>
      <c r="I27" s="18">
        <f>I25-I26</f>
        <v>0</v>
      </c>
      <c r="J27" s="18">
        <f>J25-J26</f>
        <v>0</v>
      </c>
      <c r="K27" s="18"/>
      <c r="L27" s="18">
        <f>L25</f>
        <v>0</v>
      </c>
      <c r="M27" s="18" t="str">
        <f t="shared" si="0"/>
        <v/>
      </c>
      <c r="N27" s="23"/>
    </row>
    <row r="28" customHeight="1" spans="1:15">
      <c r="A28" s="3" t="str">
        <f>基本信息输入表!$K$6&amp;"填表人："&amp;基本信息输入表!$M$51</f>
        <v>产权持有人填表人：袁佳</v>
      </c>
      <c r="L28" s="3" t="str">
        <f>"评估人员："&amp;基本信息输入表!$Q$51</f>
        <v>评估人员：韩策</v>
      </c>
      <c r="O28" s="24"/>
    </row>
    <row r="29" customHeight="1" spans="1:15">
      <c r="A29" s="3" t="str">
        <f>"填表日期："&amp;YEAR(基本信息输入表!$O$51)&amp;"年"&amp;MONTH(基本信息输入表!$O$51)&amp;"月"&amp;DAY(基本信息输入表!$O$51)&amp;"日"</f>
        <v>填表日期：2025年12月15日</v>
      </c>
    </row>
    <row r="30" customHeight="1" spans="1:15">
      <c r="N30" s="3" t="s">
        <v>832</v>
      </c>
    </row>
  </sheetData>
  <mergeCells count="21">
    <mergeCell ref="A2:N2"/>
    <mergeCell ref="A3:N3"/>
    <mergeCell ref="M4:N4"/>
    <mergeCell ref="M5:N5"/>
    <mergeCell ref="A25:B25"/>
    <mergeCell ref="A26:B26"/>
    <mergeCell ref="A27:B27"/>
    <mergeCell ref="A6:A7"/>
    <mergeCell ref="B6:B7"/>
    <mergeCell ref="C6:C7"/>
    <mergeCell ref="D6:D7"/>
    <mergeCell ref="E6:E7"/>
    <mergeCell ref="F6:F7"/>
    <mergeCell ref="G6:G7"/>
    <mergeCell ref="H6:H7"/>
    <mergeCell ref="I6:I7"/>
    <mergeCell ref="J6:J7"/>
    <mergeCell ref="K6:K7"/>
    <mergeCell ref="L6:L7"/>
    <mergeCell ref="M6:M7"/>
    <mergeCell ref="N6:N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scale="97" fitToHeight="0" orientation="landscape"/>
  <headerFooter scaleWithDoc="0">
    <oddFooter>&amp;C&amp;"宋体,常规"&amp;10第&amp;"Arial Narrow,常规"&amp;P&amp;"宋体,常规"页，共&amp;"Arial Narrow,常规"&amp;N&amp;"宋体,常规"页</oddFooter>
  </headerFooter>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投资性房地产汇总">
    <pageSetUpPr fitToPage="1"/>
  </sheetPr>
  <dimension ref="A1:I29"/>
  <sheetViews>
    <sheetView workbookViewId="0">
      <selection activeCell="E54" sqref="E54"/>
    </sheetView>
  </sheetViews>
  <sheetFormatPr defaultColWidth="9" defaultRowHeight="13.2"/>
  <cols>
    <col min="1" max="1" width="8.66666666666667" style="3" customWidth="1"/>
    <col min="2" max="2" width="30.6666666666667" style="3" customWidth="1"/>
    <col min="3" max="3" width="19" style="3" hidden="1" customWidth="1" outlineLevel="1"/>
    <col min="4" max="4" width="18.6666666666667" style="3" customWidth="1" collapsed="1"/>
    <col min="5" max="7" width="18.6666666666667" style="3" customWidth="1"/>
    <col min="8" max="8" width="13" style="3" customWidth="1"/>
    <col min="9" max="16384" width="9" style="3"/>
  </cols>
  <sheetData>
    <row r="1" ht="15.75" customHeight="1" spans="1:8">
      <c r="A1" s="4" t="s">
        <v>398</v>
      </c>
    </row>
    <row r="2" s="1" customFormat="1" ht="30" customHeight="1" spans="1:8">
      <c r="A2" s="5" t="s">
        <v>915</v>
      </c>
      <c r="B2" s="5"/>
      <c r="C2" s="5"/>
      <c r="D2" s="5"/>
      <c r="E2" s="5"/>
      <c r="F2" s="5"/>
      <c r="G2" s="5"/>
      <c r="H2" s="5"/>
    </row>
    <row r="3" ht="15.75" customHeight="1" spans="1:8">
      <c r="A3" s="2" t="str">
        <f>"评估基准日："&amp;TEXT(基本信息输入表!M7,"yyyy年mm月dd日")</f>
        <v>评估基准日：2025年11月30日</v>
      </c>
      <c r="B3" s="2"/>
      <c r="C3" s="2"/>
      <c r="D3" s="2"/>
      <c r="E3" s="2"/>
      <c r="F3" s="2"/>
      <c r="G3" s="2"/>
      <c r="H3" s="2"/>
    </row>
    <row r="4" ht="14.25" customHeight="1" spans="1:8">
      <c r="A4" s="2"/>
      <c r="B4" s="2"/>
      <c r="C4" s="2"/>
      <c r="D4" s="2"/>
      <c r="E4" s="2"/>
      <c r="F4" s="2"/>
      <c r="G4" s="2"/>
      <c r="H4" s="25" t="s">
        <v>916</v>
      </c>
    </row>
    <row r="5" ht="15.75" customHeight="1" spans="1:8">
      <c r="A5" s="3" t="str">
        <f>基本信息输入表!K6&amp;"："&amp;基本信息输入表!M6</f>
        <v>产权持有人：湖北省徽工生物技本研究有限公司</v>
      </c>
      <c r="H5" s="108" t="str">
        <f>"金额单位："&amp;基本信息输入表!M10&amp;"元"</f>
        <v>金额单位：人民币元</v>
      </c>
    </row>
    <row r="6" s="2" customFormat="1" ht="15.75" customHeight="1" spans="1:8">
      <c r="A6" s="38" t="s">
        <v>500</v>
      </c>
      <c r="B6" s="38" t="s">
        <v>501</v>
      </c>
      <c r="C6" s="39" t="s">
        <v>403</v>
      </c>
      <c r="D6" s="38" t="s">
        <v>502</v>
      </c>
      <c r="E6" s="358" t="s">
        <v>917</v>
      </c>
      <c r="F6" s="38" t="s">
        <v>405</v>
      </c>
      <c r="G6" s="58" t="s">
        <v>406</v>
      </c>
      <c r="H6" s="38" t="s">
        <v>407</v>
      </c>
    </row>
    <row r="7" ht="15.75" customHeight="1" spans="1:8">
      <c r="A7" s="118" t="s">
        <v>918</v>
      </c>
      <c r="B7" s="359" t="s">
        <v>104</v>
      </c>
      <c r="C7" s="60">
        <f>'4-7-1投资性房地产（成本计量）'!S25</f>
        <v>0</v>
      </c>
      <c r="D7" s="60">
        <f>'4-7-1投资性房地产（成本计量）'!U25</f>
        <v>0</v>
      </c>
      <c r="E7" s="60">
        <f>'4-7-1投资性房地产（成本计量）'!V25</f>
        <v>0</v>
      </c>
      <c r="F7" s="60">
        <f>'4-7-1投资性房地产（成本计量）'!Y25</f>
        <v>0</v>
      </c>
      <c r="G7" s="41">
        <f>F7-D7</f>
        <v>0</v>
      </c>
      <c r="H7" s="360" t="str">
        <f>IF(D7=0,"",G7/D7*100)</f>
        <v/>
      </c>
    </row>
    <row r="8" ht="15.75" customHeight="1" spans="1:8">
      <c r="A8" s="118" t="s">
        <v>919</v>
      </c>
      <c r="B8" s="359" t="s">
        <v>105</v>
      </c>
      <c r="C8" s="60">
        <f>'4-7-2投资性房地产（公允计量）'!S27</f>
        <v>0</v>
      </c>
      <c r="D8" s="60">
        <f>'4-7-2投资性房地产（公允计量）'!T27</f>
        <v>0</v>
      </c>
      <c r="E8" s="60"/>
      <c r="F8" s="60">
        <f>'4-7-2投资性房地产（公允计量）'!U27</f>
        <v>0</v>
      </c>
      <c r="G8" s="41">
        <f>F8-D8</f>
        <v>0</v>
      </c>
      <c r="H8" s="360" t="str">
        <f>IF(D8=0,"",G8/D8*100)</f>
        <v/>
      </c>
    </row>
    <row r="9" ht="15.75" customHeight="1" spans="1:8">
      <c r="A9" s="118" t="s">
        <v>920</v>
      </c>
      <c r="B9" s="359" t="s">
        <v>106</v>
      </c>
      <c r="C9" s="60">
        <f>'4-7-3投资性地产（成本计量）'!N31</f>
        <v>0</v>
      </c>
      <c r="D9" s="60">
        <f>'4-7-3投资性地产（成本计量）'!O31</f>
        <v>0</v>
      </c>
      <c r="E9" s="60">
        <f>'4-7-3投资性地产（成本计量）'!P31</f>
        <v>0</v>
      </c>
      <c r="F9" s="60">
        <f>'4-7-3投资性地产（成本计量）'!Q31</f>
        <v>0</v>
      </c>
      <c r="G9" s="41">
        <f>F9-D9</f>
        <v>0</v>
      </c>
      <c r="H9" s="360" t="str">
        <f>IF(D9=0,"",G9/D9*100)</f>
        <v/>
      </c>
    </row>
    <row r="10" ht="15.75" customHeight="1" spans="1:8">
      <c r="A10" s="118" t="s">
        <v>921</v>
      </c>
      <c r="B10" s="359" t="s">
        <v>922</v>
      </c>
      <c r="C10" s="60">
        <f>'4-7-4投资性地产（公允计量）'!N27</f>
        <v>0</v>
      </c>
      <c r="D10" s="60">
        <f>'4-7-4投资性地产（公允计量）'!O27</f>
        <v>0</v>
      </c>
      <c r="E10" s="60"/>
      <c r="F10" s="41">
        <f>'4-7-4投资性地产（公允计量）'!P27</f>
        <v>0</v>
      </c>
      <c r="G10" s="41">
        <f>F10-D10</f>
        <v>0</v>
      </c>
      <c r="H10" s="360"/>
    </row>
    <row r="11" ht="15.75" customHeight="1" spans="1:8">
      <c r="A11" s="118"/>
      <c r="B11" s="109"/>
      <c r="C11" s="109"/>
      <c r="D11" s="60"/>
      <c r="E11" s="60"/>
      <c r="F11" s="41"/>
      <c r="G11" s="41"/>
      <c r="H11" s="361"/>
    </row>
    <row r="12" ht="15.75" customHeight="1" spans="1:8">
      <c r="A12" s="118"/>
      <c r="B12" s="109"/>
      <c r="C12" s="109"/>
      <c r="D12" s="60"/>
      <c r="E12" s="60"/>
      <c r="F12" s="41"/>
      <c r="G12" s="41"/>
      <c r="H12" s="361"/>
    </row>
    <row r="13" ht="15.75" customHeight="1" spans="1:8">
      <c r="A13" s="38"/>
      <c r="B13" s="109"/>
      <c r="C13" s="109"/>
      <c r="D13" s="60"/>
      <c r="E13" s="60"/>
      <c r="F13" s="41"/>
      <c r="G13" s="41"/>
      <c r="H13" s="361"/>
    </row>
    <row r="14" ht="15.75" customHeight="1" spans="1:8">
      <c r="A14" s="38"/>
      <c r="B14" s="109"/>
      <c r="C14" s="109"/>
      <c r="D14" s="60"/>
      <c r="E14" s="60"/>
      <c r="F14" s="41"/>
      <c r="G14" s="41"/>
      <c r="H14" s="361"/>
    </row>
    <row r="15" ht="15.75" customHeight="1" spans="1:8">
      <c r="A15" s="38"/>
      <c r="B15" s="109"/>
      <c r="C15" s="109"/>
      <c r="D15" s="60"/>
      <c r="E15" s="60"/>
      <c r="F15" s="41"/>
      <c r="G15" s="41"/>
      <c r="H15" s="361"/>
    </row>
    <row r="16" ht="15.75" customHeight="1" spans="1:8">
      <c r="A16" s="38"/>
      <c r="B16" s="109"/>
      <c r="C16" s="109"/>
      <c r="D16" s="60"/>
      <c r="E16" s="60"/>
      <c r="F16" s="41"/>
      <c r="G16" s="41"/>
      <c r="H16" s="361"/>
    </row>
    <row r="17" ht="15.75" customHeight="1" spans="1:9">
      <c r="A17" s="38"/>
      <c r="B17" s="109"/>
      <c r="C17" s="109"/>
      <c r="D17" s="60"/>
      <c r="E17" s="60"/>
      <c r="F17" s="41"/>
      <c r="G17" s="41"/>
      <c r="H17" s="361"/>
    </row>
    <row r="18" ht="15.75" customHeight="1" spans="1:9">
      <c r="A18" s="38"/>
      <c r="B18" s="109"/>
      <c r="C18" s="109"/>
      <c r="D18" s="60"/>
      <c r="E18" s="60"/>
      <c r="F18" s="41"/>
      <c r="G18" s="41"/>
      <c r="H18" s="361"/>
    </row>
    <row r="19" ht="15.75" customHeight="1" spans="1:9">
      <c r="A19" s="38"/>
      <c r="B19" s="109"/>
      <c r="C19" s="109"/>
      <c r="D19" s="60"/>
      <c r="E19" s="60"/>
      <c r="F19" s="41"/>
      <c r="G19" s="41"/>
      <c r="H19" s="361"/>
    </row>
    <row r="20" ht="15.75" customHeight="1" spans="1:9">
      <c r="A20" s="38"/>
      <c r="B20" s="109"/>
      <c r="C20" s="109"/>
      <c r="D20" s="60"/>
      <c r="E20" s="60"/>
      <c r="F20" s="41"/>
      <c r="G20" s="41"/>
      <c r="H20" s="361"/>
    </row>
    <row r="21" ht="15.75" customHeight="1" spans="1:9">
      <c r="A21" s="38"/>
      <c r="B21" s="109"/>
      <c r="C21" s="109"/>
      <c r="D21" s="60"/>
      <c r="E21" s="60"/>
      <c r="F21" s="41"/>
      <c r="G21" s="41"/>
      <c r="H21" s="361"/>
    </row>
    <row r="22" ht="15.75" customHeight="1" spans="1:9">
      <c r="A22" s="38"/>
      <c r="B22" s="109"/>
      <c r="C22" s="109"/>
      <c r="D22" s="60"/>
      <c r="E22" s="60"/>
      <c r="F22" s="41"/>
      <c r="G22" s="41"/>
      <c r="H22" s="361"/>
    </row>
    <row r="23" ht="15.75" customHeight="1" spans="1:9">
      <c r="A23" s="38"/>
      <c r="B23" s="109"/>
      <c r="C23" s="109"/>
      <c r="D23" s="60"/>
      <c r="E23" s="60"/>
      <c r="F23" s="41"/>
      <c r="G23" s="41"/>
      <c r="H23" s="361"/>
    </row>
    <row r="24" ht="15.75" customHeight="1" spans="1:9">
      <c r="A24" s="38"/>
      <c r="B24" s="109"/>
      <c r="C24" s="109"/>
      <c r="D24" s="60"/>
      <c r="E24" s="60"/>
      <c r="F24" s="41"/>
      <c r="G24" s="41"/>
      <c r="H24" s="361"/>
    </row>
    <row r="25" ht="15.75" customHeight="1" spans="1:9">
      <c r="A25" s="43" t="s">
        <v>923</v>
      </c>
      <c r="B25" s="44"/>
      <c r="C25" s="60">
        <f>SUM(C7:C24)</f>
        <v>0</v>
      </c>
      <c r="D25" s="60">
        <f>SUM(D7:D24)</f>
        <v>0</v>
      </c>
      <c r="E25" s="60">
        <f>SUM(E7:E24)</f>
        <v>0</v>
      </c>
      <c r="F25" s="60">
        <f>SUM(F7:F24)</f>
        <v>0</v>
      </c>
      <c r="G25" s="41">
        <f>F25-D25</f>
        <v>0</v>
      </c>
      <c r="H25" s="361" t="str">
        <f>IF(D25=0,"",G25/D25*100)</f>
        <v/>
      </c>
    </row>
    <row r="26" ht="15.75" customHeight="1" spans="1:9">
      <c r="A26" s="43" t="s">
        <v>924</v>
      </c>
      <c r="B26" s="44"/>
      <c r="C26" s="111">
        <f>E25</f>
        <v>0</v>
      </c>
      <c r="D26" s="111">
        <f>E25</f>
        <v>0</v>
      </c>
      <c r="E26" s="111"/>
      <c r="F26" s="41"/>
      <c r="G26" s="41"/>
      <c r="H26" s="361" t="str">
        <f>IF(D26=0,"",G26/D26*100)</f>
        <v/>
      </c>
    </row>
    <row r="27" ht="15.75" customHeight="1" spans="1:9">
      <c r="A27" s="43" t="s">
        <v>925</v>
      </c>
      <c r="B27" s="44"/>
      <c r="C27" s="60">
        <f>C25-C26</f>
        <v>0</v>
      </c>
      <c r="D27" s="60">
        <f>D25-D26</f>
        <v>0</v>
      </c>
      <c r="E27" s="60"/>
      <c r="F27" s="60">
        <f>F25-F26</f>
        <v>0</v>
      </c>
      <c r="G27" s="41">
        <f>F27-D27</f>
        <v>0</v>
      </c>
      <c r="H27" s="361" t="str">
        <f>IF(D27=0,"",G27/D27*100)</f>
        <v/>
      </c>
    </row>
    <row r="28" ht="15.75" customHeight="1" spans="1:9">
      <c r="F28" s="3" t="str">
        <f>"评估人员："&amp;基本信息输入表!$Q$52</f>
        <v>评估人员：韩策</v>
      </c>
      <c r="I28" s="27" t="s">
        <v>476</v>
      </c>
    </row>
    <row r="29" ht="15.75" customHeight="1"/>
  </sheetData>
  <sheetProtection formatCells="0" formatColumns="0" formatRows="0" insertRows="0" insertHyperlinks="0" deleteColumns="0" deleteRows="0" sort="0" autoFilter="0" pivotTables="0"/>
  <mergeCells count="5">
    <mergeCell ref="A2:H2"/>
    <mergeCell ref="A3:H3"/>
    <mergeCell ref="A25:B25"/>
    <mergeCell ref="A26:B26"/>
    <mergeCell ref="A27:B2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scale="79" fitToHeight="0" orientation="landscape"/>
  <headerFooter scaleWithDoc="0">
    <oddFooter>&amp;C&amp;"宋体,常规"&amp;10第&amp;"Arial Narrow,常规"&amp;P&amp;"宋体,常规"页，共&amp;"Arial Narrow,常规"&amp;N&amp;"宋体,常规"页</oddFooter>
  </headerFooter>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投资性房地产成本计量">
    <pageSetUpPr fitToPage="1"/>
  </sheetPr>
  <dimension ref="A1:AI29"/>
  <sheetViews>
    <sheetView showGridLines="0" topLeftCell="A4" workbookViewId="0">
      <selection activeCell="E54" sqref="E54"/>
    </sheetView>
  </sheetViews>
  <sheetFormatPr defaultColWidth="9" defaultRowHeight="15.75" customHeight="1"/>
  <cols>
    <col min="1" max="1" width="5.5" style="3" customWidth="1"/>
    <col min="2" max="4" width="11.1666666666667" style="3" hidden="1" customWidth="1" outlineLevel="1"/>
    <col min="5" max="7" width="8" style="3" hidden="1" customWidth="1" outlineLevel="1"/>
    <col min="8" max="8" width="7.16666666666667" style="3" customWidth="1" collapsed="1"/>
    <col min="9" max="9" width="13" style="3" customWidth="1"/>
    <col min="10" max="10" width="9.16666666666667" style="3" customWidth="1"/>
    <col min="11" max="11" width="18.1666666666667" style="3" customWidth="1"/>
    <col min="12" max="12" width="7.66666666666667" style="3" customWidth="1"/>
    <col min="13" max="13" width="5.16666666666667" style="3" customWidth="1"/>
    <col min="14" max="14" width="4.66666666666667" style="3" customWidth="1"/>
    <col min="15" max="16" width="8" style="3" customWidth="1"/>
    <col min="17" max="17" width="7.66666666666667" style="3" customWidth="1"/>
    <col min="18" max="19" width="7.66666666666667" style="3" hidden="1" customWidth="1" outlineLevel="2"/>
    <col min="20" max="20" width="5.5" style="3" customWidth="1" collapsed="1"/>
    <col min="21" max="21" width="5.5" style="3" customWidth="1"/>
    <col min="22" max="22" width="15" style="3" customWidth="1"/>
    <col min="23" max="23" width="5.5" style="3" customWidth="1"/>
    <col min="24" max="24" width="7.66666666666667" style="3" customWidth="1"/>
    <col min="25" max="25" width="5.5" style="3" customWidth="1"/>
    <col min="26" max="26" width="7.16666666666667" style="3" customWidth="1"/>
    <col min="27" max="27" width="7.66666666666667" style="3" customWidth="1"/>
    <col min="28" max="28" width="6" style="3" customWidth="1"/>
    <col min="29" max="29" width="9" style="2"/>
    <col min="30" max="31" width="8.66666666666667" style="28" hidden="1" customWidth="1" outlineLevel="1"/>
    <col min="32" max="32" width="14.6666666666667" style="28" hidden="1" customWidth="1" outlineLevel="1"/>
    <col min="33" max="33" width="9" style="3" collapsed="1"/>
    <col min="34" max="16384" width="9" style="3"/>
  </cols>
  <sheetData>
    <row r="1" customHeight="1" spans="1:35">
      <c r="A1" s="4" t="s">
        <v>398</v>
      </c>
    </row>
    <row r="2" s="1" customFormat="1" ht="30" customHeight="1" spans="1:35">
      <c r="A2" s="5" t="s">
        <v>926</v>
      </c>
      <c r="B2" s="5"/>
      <c r="C2" s="5"/>
      <c r="D2" s="5"/>
      <c r="E2" s="5"/>
      <c r="F2" s="5"/>
      <c r="G2" s="5"/>
      <c r="H2" s="5"/>
      <c r="I2" s="5"/>
      <c r="J2" s="5"/>
      <c r="K2" s="5"/>
      <c r="L2" s="5"/>
      <c r="M2" s="5"/>
      <c r="N2" s="5"/>
      <c r="O2" s="5"/>
      <c r="P2" s="5"/>
      <c r="Q2" s="5"/>
      <c r="R2" s="5"/>
      <c r="S2" s="5"/>
      <c r="T2" s="5"/>
      <c r="U2" s="5"/>
      <c r="V2" s="5"/>
      <c r="W2" s="5"/>
      <c r="X2" s="5"/>
      <c r="Y2" s="5"/>
      <c r="Z2" s="5"/>
      <c r="AA2" s="5"/>
      <c r="AB2" s="5"/>
      <c r="AC2" s="6"/>
      <c r="AD2" s="354"/>
      <c r="AE2" s="354"/>
      <c r="AF2" s="354"/>
    </row>
    <row r="3" customHeight="1" spans="1:35">
      <c r="A3" s="2" t="str">
        <f>"评估基准日："&amp;TEXT(基本信息输入表!M7,"yyyy年mm月dd日")</f>
        <v>评估基准日：2025年11月30日</v>
      </c>
      <c r="B3" s="2"/>
      <c r="C3" s="2"/>
      <c r="D3" s="2"/>
      <c r="E3" s="2"/>
      <c r="F3" s="2"/>
      <c r="G3" s="2"/>
      <c r="H3" s="2"/>
      <c r="I3" s="2"/>
      <c r="J3" s="2"/>
      <c r="K3" s="2"/>
      <c r="L3" s="2"/>
      <c r="M3" s="2"/>
      <c r="N3" s="2"/>
      <c r="O3" s="2"/>
      <c r="P3" s="2"/>
      <c r="Q3" s="2"/>
      <c r="R3" s="2"/>
      <c r="S3" s="2"/>
      <c r="T3" s="2"/>
      <c r="U3" s="2"/>
      <c r="V3" s="2"/>
      <c r="W3" s="2"/>
      <c r="X3" s="2"/>
      <c r="Y3" s="2"/>
      <c r="Z3" s="2"/>
      <c r="AA3" s="2"/>
      <c r="AB3" s="2"/>
    </row>
    <row r="4" ht="14.25" customHeight="1" spans="1:35">
      <c r="O4" s="2"/>
      <c r="P4" s="2"/>
      <c r="Q4" s="2"/>
      <c r="R4" s="2"/>
      <c r="S4" s="2"/>
      <c r="T4" s="2"/>
      <c r="U4" s="2"/>
      <c r="V4" s="2"/>
      <c r="W4" s="2"/>
      <c r="X4" s="2"/>
      <c r="Y4" s="2"/>
      <c r="Z4" s="25" t="s">
        <v>927</v>
      </c>
      <c r="AA4" s="25"/>
      <c r="AB4" s="25"/>
      <c r="AC4" s="24"/>
    </row>
    <row r="5" customHeight="1" spans="1:35">
      <c r="A5" s="7" t="str">
        <f>基本信息输入表!K6&amp;"："&amp;基本信息输入表!M6</f>
        <v>产权持有人：湖北省徽工生物技本研究有限公司</v>
      </c>
      <c r="B5" s="7"/>
      <c r="C5" s="7"/>
      <c r="D5" s="7"/>
      <c r="E5" s="7"/>
      <c r="F5" s="7"/>
      <c r="G5" s="7"/>
      <c r="H5" s="7"/>
      <c r="I5" s="7"/>
      <c r="J5" s="7"/>
      <c r="K5" s="7"/>
      <c r="L5" s="7"/>
      <c r="M5" s="7"/>
      <c r="N5" s="7"/>
      <c r="Z5" s="50" t="str">
        <f>"金额单位："&amp;基本信息输入表!M10&amp;"元"</f>
        <v>金额单位：人民币元</v>
      </c>
      <c r="AA5" s="50"/>
      <c r="AB5" s="50"/>
    </row>
    <row r="6" s="2" customFormat="1" ht="13.2" spans="1:35">
      <c r="A6" s="38" t="s">
        <v>401</v>
      </c>
      <c r="B6" s="58" t="s">
        <v>928</v>
      </c>
      <c r="C6" s="345"/>
      <c r="D6" s="345"/>
      <c r="E6" s="345"/>
      <c r="F6" s="345"/>
      <c r="G6" s="44"/>
      <c r="H6" s="39" t="s">
        <v>929</v>
      </c>
      <c r="I6" s="64" t="s">
        <v>930</v>
      </c>
      <c r="J6" s="64" t="s">
        <v>931</v>
      </c>
      <c r="K6" s="64" t="s">
        <v>932</v>
      </c>
      <c r="L6" s="85" t="s">
        <v>933</v>
      </c>
      <c r="M6" s="38" t="s">
        <v>756</v>
      </c>
      <c r="N6" s="112" t="s">
        <v>934</v>
      </c>
      <c r="O6" s="346" t="s">
        <v>656</v>
      </c>
      <c r="P6" s="347" t="s">
        <v>935</v>
      </c>
      <c r="Q6" s="112" t="s">
        <v>936</v>
      </c>
      <c r="R6" s="113" t="s">
        <v>403</v>
      </c>
      <c r="S6" s="114"/>
      <c r="T6" s="38" t="s">
        <v>502</v>
      </c>
      <c r="U6" s="38"/>
      <c r="V6" s="132" t="s">
        <v>864</v>
      </c>
      <c r="W6" s="38" t="s">
        <v>405</v>
      </c>
      <c r="X6" s="38"/>
      <c r="Y6" s="38"/>
      <c r="Z6" s="112" t="s">
        <v>407</v>
      </c>
      <c r="AA6" s="64" t="s">
        <v>937</v>
      </c>
      <c r="AB6" s="112" t="s">
        <v>503</v>
      </c>
      <c r="AD6" s="28"/>
      <c r="AE6" s="28"/>
      <c r="AF6" s="28"/>
      <c r="AG6" s="3"/>
      <c r="AH6" s="3"/>
      <c r="AI6" s="3"/>
    </row>
    <row r="7" s="63" customFormat="1" ht="13.2" spans="1:35">
      <c r="A7" s="133"/>
      <c r="B7" s="355" t="s">
        <v>938</v>
      </c>
      <c r="C7" s="356" t="s">
        <v>939</v>
      </c>
      <c r="D7" s="356" t="s">
        <v>940</v>
      </c>
      <c r="E7" s="356" t="s">
        <v>941</v>
      </c>
      <c r="F7" s="356" t="s">
        <v>942</v>
      </c>
      <c r="G7" s="356" t="s">
        <v>943</v>
      </c>
      <c r="H7" s="133"/>
      <c r="I7" s="337"/>
      <c r="J7" s="337"/>
      <c r="K7" s="337"/>
      <c r="L7" s="275"/>
      <c r="M7" s="134"/>
      <c r="N7" s="136"/>
      <c r="O7" s="349"/>
      <c r="P7" s="350"/>
      <c r="Q7" s="139"/>
      <c r="R7" s="357" t="s">
        <v>944</v>
      </c>
      <c r="S7" s="138" t="s">
        <v>945</v>
      </c>
      <c r="T7" s="138" t="s">
        <v>946</v>
      </c>
      <c r="U7" s="139" t="s">
        <v>947</v>
      </c>
      <c r="V7" s="140"/>
      <c r="W7" s="139" t="s">
        <v>946</v>
      </c>
      <c r="X7" s="141" t="s">
        <v>748</v>
      </c>
      <c r="Y7" s="139" t="s">
        <v>947</v>
      </c>
      <c r="Z7" s="141"/>
      <c r="AA7" s="343"/>
      <c r="AB7" s="134"/>
      <c r="AC7" s="14" t="s">
        <v>518</v>
      </c>
      <c r="AD7" s="28"/>
      <c r="AE7" s="28"/>
      <c r="AF7" s="28"/>
      <c r="AG7" s="3"/>
      <c r="AH7" s="3"/>
      <c r="AI7" s="3"/>
    </row>
    <row r="8" ht="15.6" spans="1:35">
      <c r="A8" s="15" t="str">
        <f>IF(J8="","",ROW()-7)</f>
        <v/>
      </c>
      <c r="B8" s="45"/>
      <c r="C8" s="16"/>
      <c r="D8" s="16"/>
      <c r="E8" s="16"/>
      <c r="F8" s="16"/>
      <c r="G8" s="16"/>
      <c r="H8" s="45"/>
      <c r="I8" s="16"/>
      <c r="J8" s="16"/>
      <c r="K8" s="16"/>
      <c r="L8" s="16"/>
      <c r="M8" s="16"/>
      <c r="N8" s="17"/>
      <c r="O8" s="16"/>
      <c r="P8" s="18"/>
      <c r="Q8" s="18" t="s">
        <v>605</v>
      </c>
      <c r="R8" s="18"/>
      <c r="S8" s="18"/>
      <c r="T8" s="18"/>
      <c r="U8" s="18"/>
      <c r="V8" s="18"/>
      <c r="W8" s="18"/>
      <c r="X8" s="18"/>
      <c r="Y8" s="18"/>
      <c r="Z8" s="18" t="str">
        <f>IF(U8-V8=0,"",(Y8-U8+V8)/(U8-V8)*100)</f>
        <v/>
      </c>
      <c r="AA8" s="18" t="str">
        <f>IF(P8=0,"",W8/P8)</f>
        <v/>
      </c>
      <c r="AB8" s="16"/>
      <c r="AC8" s="19" t="s">
        <v>519</v>
      </c>
    </row>
    <row r="9" ht="15.6" spans="1:35">
      <c r="A9" s="15" t="str">
        <f t="shared" ref="A9:A24" si="0">IF(J9="","",ROW()-7)</f>
        <v/>
      </c>
      <c r="B9" s="45"/>
      <c r="C9" s="16"/>
      <c r="D9" s="16"/>
      <c r="E9" s="16"/>
      <c r="F9" s="16"/>
      <c r="G9" s="16"/>
      <c r="H9" s="45"/>
      <c r="I9" s="16"/>
      <c r="J9" s="16"/>
      <c r="K9" s="16"/>
      <c r="L9" s="16"/>
      <c r="M9" s="16"/>
      <c r="N9" s="17"/>
      <c r="O9" s="16"/>
      <c r="P9" s="18"/>
      <c r="Q9" s="18" t="s">
        <v>605</v>
      </c>
      <c r="R9" s="18"/>
      <c r="S9" s="18"/>
      <c r="T9" s="18"/>
      <c r="U9" s="18"/>
      <c r="V9" s="18"/>
      <c r="W9" s="18"/>
      <c r="X9" s="18"/>
      <c r="Y9" s="18"/>
      <c r="Z9" s="18" t="str">
        <f t="shared" ref="Z9:Z25" si="1">IF(U9-V9=0,"",(Y9-U9+V9)/(U9-V9)*100)</f>
        <v/>
      </c>
      <c r="AA9" s="18" t="str">
        <f t="shared" ref="AA9:AA27" si="2">IF(P9=0,"",W9/P9)</f>
        <v/>
      </c>
      <c r="AB9" s="16"/>
      <c r="AC9" s="19" t="s">
        <v>520</v>
      </c>
    </row>
    <row r="10" ht="15.6" spans="1:35">
      <c r="A10" s="15" t="str">
        <f t="shared" si="0"/>
        <v/>
      </c>
      <c r="B10" s="45"/>
      <c r="C10" s="16"/>
      <c r="D10" s="16"/>
      <c r="E10" s="16"/>
      <c r="F10" s="16"/>
      <c r="G10" s="16"/>
      <c r="H10" s="45"/>
      <c r="I10" s="16"/>
      <c r="J10" s="16"/>
      <c r="K10" s="16"/>
      <c r="L10" s="16"/>
      <c r="M10" s="16"/>
      <c r="N10" s="17"/>
      <c r="O10" s="16"/>
      <c r="P10" s="18"/>
      <c r="Q10" s="18"/>
      <c r="R10" s="18"/>
      <c r="S10" s="18"/>
      <c r="T10" s="18"/>
      <c r="U10" s="18"/>
      <c r="V10" s="18"/>
      <c r="W10" s="18"/>
      <c r="X10" s="18"/>
      <c r="Y10" s="18"/>
      <c r="Z10" s="18" t="str">
        <f t="shared" si="1"/>
        <v/>
      </c>
      <c r="AA10" s="18" t="str">
        <f t="shared" si="2"/>
        <v/>
      </c>
      <c r="AB10" s="16"/>
      <c r="AC10" s="19" t="s">
        <v>521</v>
      </c>
    </row>
    <row r="11" ht="15.6" spans="1:35">
      <c r="A11" s="15" t="str">
        <f t="shared" si="0"/>
        <v/>
      </c>
      <c r="B11" s="45"/>
      <c r="C11" s="16"/>
      <c r="D11" s="16"/>
      <c r="E11" s="16"/>
      <c r="F11" s="16"/>
      <c r="G11" s="16"/>
      <c r="H11" s="45"/>
      <c r="I11" s="16"/>
      <c r="J11" s="16"/>
      <c r="K11" s="16"/>
      <c r="L11" s="16"/>
      <c r="M11" s="16"/>
      <c r="N11" s="17"/>
      <c r="O11" s="16"/>
      <c r="P11" s="18"/>
      <c r="Q11" s="18"/>
      <c r="R11" s="18"/>
      <c r="S11" s="18"/>
      <c r="T11" s="18"/>
      <c r="U11" s="18"/>
      <c r="V11" s="18"/>
      <c r="W11" s="18"/>
      <c r="X11" s="18"/>
      <c r="Y11" s="18"/>
      <c r="Z11" s="18" t="str">
        <f t="shared" si="1"/>
        <v/>
      </c>
      <c r="AA11" s="18" t="str">
        <f t="shared" si="2"/>
        <v/>
      </c>
      <c r="AB11" s="16"/>
      <c r="AC11" s="19" t="s">
        <v>522</v>
      </c>
    </row>
    <row r="12" ht="15.6" spans="1:35">
      <c r="A12" s="15" t="str">
        <f t="shared" si="0"/>
        <v/>
      </c>
      <c r="B12" s="45"/>
      <c r="C12" s="16"/>
      <c r="D12" s="16"/>
      <c r="E12" s="16"/>
      <c r="F12" s="16"/>
      <c r="G12" s="16"/>
      <c r="H12" s="45"/>
      <c r="I12" s="16"/>
      <c r="J12" s="16"/>
      <c r="K12" s="16"/>
      <c r="L12" s="16"/>
      <c r="M12" s="16"/>
      <c r="N12" s="17"/>
      <c r="O12" s="16"/>
      <c r="P12" s="18"/>
      <c r="Q12" s="18"/>
      <c r="R12" s="18"/>
      <c r="S12" s="18"/>
      <c r="T12" s="18"/>
      <c r="U12" s="18"/>
      <c r="V12" s="18"/>
      <c r="W12" s="18"/>
      <c r="X12" s="18"/>
      <c r="Y12" s="18"/>
      <c r="Z12" s="18" t="str">
        <f t="shared" si="1"/>
        <v/>
      </c>
      <c r="AA12" s="18" t="str">
        <f t="shared" si="2"/>
        <v/>
      </c>
      <c r="AB12" s="16"/>
      <c r="AC12" s="19" t="s">
        <v>523</v>
      </c>
    </row>
    <row r="13" ht="15.6" spans="1:35">
      <c r="A13" s="15" t="str">
        <f t="shared" si="0"/>
        <v/>
      </c>
      <c r="B13" s="45"/>
      <c r="C13" s="16"/>
      <c r="D13" s="16"/>
      <c r="E13" s="16"/>
      <c r="F13" s="16"/>
      <c r="G13" s="16"/>
      <c r="H13" s="45"/>
      <c r="I13" s="16"/>
      <c r="J13" s="16"/>
      <c r="K13" s="16"/>
      <c r="L13" s="16"/>
      <c r="M13" s="16"/>
      <c r="N13" s="17"/>
      <c r="O13" s="16"/>
      <c r="P13" s="18"/>
      <c r="Q13" s="18"/>
      <c r="R13" s="18"/>
      <c r="S13" s="18"/>
      <c r="T13" s="18"/>
      <c r="U13" s="18"/>
      <c r="V13" s="18"/>
      <c r="W13" s="18"/>
      <c r="X13" s="18"/>
      <c r="Y13" s="18"/>
      <c r="Z13" s="18" t="str">
        <f t="shared" si="1"/>
        <v/>
      </c>
      <c r="AA13" s="18" t="str">
        <f t="shared" si="2"/>
        <v/>
      </c>
      <c r="AB13" s="16"/>
      <c r="AC13" s="19" t="s">
        <v>524</v>
      </c>
    </row>
    <row r="14" ht="15.6" spans="1:35">
      <c r="A14" s="15" t="str">
        <f t="shared" si="0"/>
        <v/>
      </c>
      <c r="B14" s="45"/>
      <c r="C14" s="16"/>
      <c r="D14" s="16"/>
      <c r="E14" s="16"/>
      <c r="F14" s="16"/>
      <c r="G14" s="16"/>
      <c r="H14" s="45"/>
      <c r="I14" s="16"/>
      <c r="J14" s="16"/>
      <c r="K14" s="16"/>
      <c r="L14" s="16"/>
      <c r="M14" s="16"/>
      <c r="N14" s="17"/>
      <c r="O14" s="16"/>
      <c r="P14" s="18"/>
      <c r="Q14" s="18" t="s">
        <v>605</v>
      </c>
      <c r="R14" s="18"/>
      <c r="S14" s="18"/>
      <c r="T14" s="18"/>
      <c r="U14" s="18"/>
      <c r="V14" s="18"/>
      <c r="W14" s="18"/>
      <c r="X14" s="18"/>
      <c r="Y14" s="18"/>
      <c r="Z14" s="18" t="str">
        <f t="shared" si="1"/>
        <v/>
      </c>
      <c r="AA14" s="18" t="str">
        <f t="shared" si="2"/>
        <v/>
      </c>
      <c r="AB14" s="16"/>
      <c r="AC14" s="19" t="s">
        <v>525</v>
      </c>
    </row>
    <row r="15" ht="15.6" spans="1:35">
      <c r="A15" s="15" t="str">
        <f t="shared" si="0"/>
        <v/>
      </c>
      <c r="B15" s="45"/>
      <c r="C15" s="16"/>
      <c r="D15" s="16"/>
      <c r="E15" s="16"/>
      <c r="F15" s="16"/>
      <c r="G15" s="16"/>
      <c r="H15" s="45"/>
      <c r="I15" s="16"/>
      <c r="J15" s="16"/>
      <c r="K15" s="16"/>
      <c r="L15" s="16"/>
      <c r="M15" s="16"/>
      <c r="N15" s="17"/>
      <c r="O15" s="16"/>
      <c r="P15" s="18"/>
      <c r="Q15" s="18" t="s">
        <v>605</v>
      </c>
      <c r="R15" s="18"/>
      <c r="S15" s="18"/>
      <c r="T15" s="18"/>
      <c r="U15" s="18"/>
      <c r="V15" s="18"/>
      <c r="W15" s="18"/>
      <c r="X15" s="18"/>
      <c r="Y15" s="18"/>
      <c r="Z15" s="18" t="str">
        <f t="shared" si="1"/>
        <v/>
      </c>
      <c r="AA15" s="18" t="str">
        <f t="shared" si="2"/>
        <v/>
      </c>
      <c r="AB15" s="16"/>
      <c r="AC15" s="19" t="s">
        <v>526</v>
      </c>
    </row>
    <row r="16" ht="15.6" spans="1:35">
      <c r="A16" s="15" t="str">
        <f t="shared" si="0"/>
        <v/>
      </c>
      <c r="B16" s="45"/>
      <c r="C16" s="16"/>
      <c r="D16" s="16"/>
      <c r="E16" s="16"/>
      <c r="F16" s="16"/>
      <c r="G16" s="16"/>
      <c r="H16" s="45"/>
      <c r="I16" s="16"/>
      <c r="J16" s="16"/>
      <c r="K16" s="16"/>
      <c r="L16" s="16"/>
      <c r="M16" s="16"/>
      <c r="N16" s="17"/>
      <c r="O16" s="16"/>
      <c r="P16" s="18"/>
      <c r="Q16" s="18"/>
      <c r="R16" s="18"/>
      <c r="S16" s="18"/>
      <c r="T16" s="18"/>
      <c r="U16" s="18"/>
      <c r="V16" s="18"/>
      <c r="W16" s="18"/>
      <c r="X16" s="18"/>
      <c r="Y16" s="18"/>
      <c r="Z16" s="18" t="str">
        <f t="shared" si="1"/>
        <v/>
      </c>
      <c r="AA16" s="18" t="str">
        <f t="shared" si="2"/>
        <v/>
      </c>
      <c r="AB16" s="16"/>
      <c r="AC16" s="19" t="s">
        <v>527</v>
      </c>
    </row>
    <row r="17" ht="15.6" spans="1:29">
      <c r="A17" s="15" t="str">
        <f t="shared" si="0"/>
        <v/>
      </c>
      <c r="B17" s="45"/>
      <c r="C17" s="16"/>
      <c r="D17" s="16"/>
      <c r="E17" s="16"/>
      <c r="F17" s="16"/>
      <c r="G17" s="16"/>
      <c r="H17" s="45"/>
      <c r="I17" s="16"/>
      <c r="J17" s="16"/>
      <c r="K17" s="16"/>
      <c r="L17" s="16"/>
      <c r="M17" s="16"/>
      <c r="N17" s="17"/>
      <c r="O17" s="16"/>
      <c r="P17" s="18"/>
      <c r="Q17" s="18"/>
      <c r="R17" s="18"/>
      <c r="S17" s="18"/>
      <c r="T17" s="18"/>
      <c r="U17" s="18"/>
      <c r="V17" s="18"/>
      <c r="W17" s="18"/>
      <c r="X17" s="18"/>
      <c r="Y17" s="18"/>
      <c r="Z17" s="18" t="str">
        <f t="shared" si="1"/>
        <v/>
      </c>
      <c r="AA17" s="18" t="str">
        <f t="shared" si="2"/>
        <v/>
      </c>
      <c r="AB17" s="16"/>
      <c r="AC17" s="19" t="s">
        <v>528</v>
      </c>
    </row>
    <row r="18" ht="15.6" spans="1:29">
      <c r="A18" s="15" t="str">
        <f t="shared" si="0"/>
        <v/>
      </c>
      <c r="B18" s="45"/>
      <c r="C18" s="16"/>
      <c r="D18" s="16"/>
      <c r="E18" s="16"/>
      <c r="F18" s="16"/>
      <c r="G18" s="16"/>
      <c r="H18" s="45"/>
      <c r="I18" s="16"/>
      <c r="J18" s="16"/>
      <c r="K18" s="16"/>
      <c r="L18" s="16"/>
      <c r="M18" s="16"/>
      <c r="N18" s="17"/>
      <c r="O18" s="16"/>
      <c r="P18" s="18"/>
      <c r="Q18" s="18" t="s">
        <v>605</v>
      </c>
      <c r="R18" s="18"/>
      <c r="S18" s="18"/>
      <c r="T18" s="18"/>
      <c r="U18" s="18"/>
      <c r="V18" s="18"/>
      <c r="W18" s="18"/>
      <c r="X18" s="18"/>
      <c r="Y18" s="18"/>
      <c r="Z18" s="18" t="str">
        <f t="shared" si="1"/>
        <v/>
      </c>
      <c r="AA18" s="18" t="str">
        <f t="shared" si="2"/>
        <v/>
      </c>
      <c r="AB18" s="16"/>
      <c r="AC18" s="19" t="s">
        <v>529</v>
      </c>
    </row>
    <row r="19" ht="15.6" spans="1:29">
      <c r="A19" s="15" t="str">
        <f t="shared" si="0"/>
        <v/>
      </c>
      <c r="B19" s="45"/>
      <c r="C19" s="16"/>
      <c r="D19" s="16"/>
      <c r="E19" s="16"/>
      <c r="F19" s="16"/>
      <c r="G19" s="16"/>
      <c r="H19" s="45"/>
      <c r="I19" s="16"/>
      <c r="J19" s="16"/>
      <c r="K19" s="16"/>
      <c r="L19" s="16"/>
      <c r="M19" s="16"/>
      <c r="N19" s="17"/>
      <c r="O19" s="16"/>
      <c r="P19" s="18"/>
      <c r="Q19" s="18" t="s">
        <v>605</v>
      </c>
      <c r="R19" s="18"/>
      <c r="S19" s="18"/>
      <c r="T19" s="18"/>
      <c r="U19" s="18"/>
      <c r="V19" s="18"/>
      <c r="W19" s="18"/>
      <c r="X19" s="18"/>
      <c r="Y19" s="18"/>
      <c r="Z19" s="18" t="str">
        <f t="shared" si="1"/>
        <v/>
      </c>
      <c r="AA19" s="18" t="str">
        <f t="shared" si="2"/>
        <v/>
      </c>
      <c r="AB19" s="16"/>
      <c r="AC19" s="19" t="s">
        <v>530</v>
      </c>
    </row>
    <row r="20" ht="15.6" spans="1:29">
      <c r="A20" s="15" t="str">
        <f t="shared" si="0"/>
        <v/>
      </c>
      <c r="B20" s="45"/>
      <c r="C20" s="16"/>
      <c r="D20" s="16"/>
      <c r="E20" s="16"/>
      <c r="F20" s="16"/>
      <c r="G20" s="16"/>
      <c r="H20" s="45"/>
      <c r="I20" s="16"/>
      <c r="J20" s="16"/>
      <c r="K20" s="16"/>
      <c r="L20" s="16"/>
      <c r="M20" s="16"/>
      <c r="N20" s="17"/>
      <c r="O20" s="16"/>
      <c r="P20" s="18"/>
      <c r="Q20" s="18" t="s">
        <v>605</v>
      </c>
      <c r="R20" s="18"/>
      <c r="S20" s="18"/>
      <c r="T20" s="18"/>
      <c r="U20" s="18"/>
      <c r="V20" s="18"/>
      <c r="W20" s="18"/>
      <c r="X20" s="18"/>
      <c r="Y20" s="18"/>
      <c r="Z20" s="18" t="str">
        <f t="shared" si="1"/>
        <v/>
      </c>
      <c r="AA20" s="18" t="str">
        <f t="shared" si="2"/>
        <v/>
      </c>
      <c r="AB20" s="16"/>
      <c r="AC20" s="19" t="s">
        <v>531</v>
      </c>
    </row>
    <row r="21" ht="15.6" spans="1:29">
      <c r="A21" s="15" t="str">
        <f t="shared" si="0"/>
        <v/>
      </c>
      <c r="B21" s="45"/>
      <c r="C21" s="16"/>
      <c r="D21" s="16"/>
      <c r="E21" s="16"/>
      <c r="F21" s="16"/>
      <c r="G21" s="16"/>
      <c r="H21" s="45"/>
      <c r="I21" s="16"/>
      <c r="J21" s="16"/>
      <c r="K21" s="16"/>
      <c r="L21" s="16"/>
      <c r="M21" s="16"/>
      <c r="N21" s="17"/>
      <c r="O21" s="16"/>
      <c r="P21" s="18"/>
      <c r="Q21" s="18" t="s">
        <v>605</v>
      </c>
      <c r="R21" s="18"/>
      <c r="S21" s="18"/>
      <c r="T21" s="18"/>
      <c r="U21" s="18"/>
      <c r="V21" s="18"/>
      <c r="W21" s="18"/>
      <c r="X21" s="18"/>
      <c r="Y21" s="18"/>
      <c r="Z21" s="18" t="str">
        <f t="shared" si="1"/>
        <v/>
      </c>
      <c r="AA21" s="18" t="str">
        <f t="shared" si="2"/>
        <v/>
      </c>
      <c r="AB21" s="16"/>
      <c r="AC21" s="19" t="s">
        <v>532</v>
      </c>
    </row>
    <row r="22" ht="15.6" spans="1:29">
      <c r="A22" s="15" t="str">
        <f t="shared" si="0"/>
        <v/>
      </c>
      <c r="B22" s="45"/>
      <c r="C22" s="16"/>
      <c r="D22" s="16"/>
      <c r="E22" s="16"/>
      <c r="F22" s="16"/>
      <c r="G22" s="16"/>
      <c r="H22" s="45"/>
      <c r="I22" s="16"/>
      <c r="J22" s="16"/>
      <c r="K22" s="16"/>
      <c r="L22" s="16"/>
      <c r="M22" s="16"/>
      <c r="N22" s="17"/>
      <c r="O22" s="16"/>
      <c r="P22" s="18"/>
      <c r="Q22" s="18" t="s">
        <v>605</v>
      </c>
      <c r="R22" s="18"/>
      <c r="S22" s="18"/>
      <c r="T22" s="18"/>
      <c r="U22" s="18"/>
      <c r="V22" s="18"/>
      <c r="W22" s="18"/>
      <c r="X22" s="18"/>
      <c r="Y22" s="18"/>
      <c r="Z22" s="18" t="str">
        <f t="shared" si="1"/>
        <v/>
      </c>
      <c r="AA22" s="18" t="str">
        <f t="shared" si="2"/>
        <v/>
      </c>
      <c r="AB22" s="16"/>
      <c r="AC22" s="19" t="s">
        <v>533</v>
      </c>
    </row>
    <row r="23" ht="15.6" spans="1:29">
      <c r="A23" s="15" t="str">
        <f t="shared" si="0"/>
        <v/>
      </c>
      <c r="B23" s="45"/>
      <c r="C23" s="16"/>
      <c r="D23" s="16"/>
      <c r="E23" s="16"/>
      <c r="F23" s="16"/>
      <c r="G23" s="16"/>
      <c r="H23" s="45"/>
      <c r="I23" s="16"/>
      <c r="J23" s="16"/>
      <c r="K23" s="16"/>
      <c r="L23" s="16"/>
      <c r="M23" s="16"/>
      <c r="N23" s="17"/>
      <c r="O23" s="16"/>
      <c r="P23" s="18"/>
      <c r="Q23" s="18"/>
      <c r="R23" s="18"/>
      <c r="S23" s="18"/>
      <c r="T23" s="18"/>
      <c r="U23" s="18"/>
      <c r="V23" s="18"/>
      <c r="W23" s="18"/>
      <c r="X23" s="18"/>
      <c r="Y23" s="18"/>
      <c r="Z23" s="18" t="str">
        <f t="shared" si="1"/>
        <v/>
      </c>
      <c r="AA23" s="18" t="str">
        <f t="shared" si="2"/>
        <v/>
      </c>
      <c r="AB23" s="16"/>
      <c r="AC23" s="19" t="s">
        <v>538</v>
      </c>
    </row>
    <row r="24" ht="15.6" spans="1:29">
      <c r="A24" s="15" t="str">
        <f t="shared" si="0"/>
        <v/>
      </c>
      <c r="B24" s="45"/>
      <c r="C24" s="16"/>
      <c r="D24" s="16"/>
      <c r="E24" s="16"/>
      <c r="F24" s="16"/>
      <c r="G24" s="16"/>
      <c r="H24" s="45"/>
      <c r="I24" s="16"/>
      <c r="J24" s="16"/>
      <c r="K24" s="16"/>
      <c r="L24" s="16"/>
      <c r="M24" s="16"/>
      <c r="N24" s="17"/>
      <c r="O24" s="16"/>
      <c r="P24" s="18"/>
      <c r="Q24" s="18"/>
      <c r="R24" s="18"/>
      <c r="S24" s="18"/>
      <c r="T24" s="18"/>
      <c r="U24" s="18"/>
      <c r="V24" s="18"/>
      <c r="W24" s="18"/>
      <c r="X24" s="18"/>
      <c r="Y24" s="18"/>
      <c r="Z24" s="18" t="str">
        <f t="shared" si="1"/>
        <v/>
      </c>
      <c r="AA24" s="18" t="str">
        <f t="shared" si="2"/>
        <v/>
      </c>
      <c r="AB24" s="16"/>
      <c r="AC24" s="19" t="s">
        <v>539</v>
      </c>
    </row>
    <row r="25" ht="15.6" spans="1:29">
      <c r="A25" s="143" t="s">
        <v>948</v>
      </c>
      <c r="B25" s="45"/>
      <c r="C25" s="16"/>
      <c r="D25" s="16"/>
      <c r="E25" s="16"/>
      <c r="F25" s="16"/>
      <c r="G25" s="16"/>
      <c r="H25" s="45"/>
      <c r="I25" s="16"/>
      <c r="J25" s="16"/>
      <c r="K25" s="16"/>
      <c r="L25" s="16"/>
      <c r="M25" s="16"/>
      <c r="N25" s="17"/>
      <c r="O25" s="16"/>
      <c r="P25" s="18"/>
      <c r="Q25" s="18" t="s">
        <v>605</v>
      </c>
      <c r="R25" s="18">
        <f t="shared" ref="R25:W25" si="3">SUM(R8:R24)</f>
        <v>0</v>
      </c>
      <c r="S25" s="18">
        <f t="shared" si="3"/>
        <v>0</v>
      </c>
      <c r="T25" s="18">
        <f t="shared" si="3"/>
        <v>0</v>
      </c>
      <c r="U25" s="18">
        <f t="shared" si="3"/>
        <v>0</v>
      </c>
      <c r="V25" s="18">
        <f t="shared" si="3"/>
        <v>0</v>
      </c>
      <c r="W25" s="18">
        <f t="shared" si="3"/>
        <v>0</v>
      </c>
      <c r="X25" s="18"/>
      <c r="Y25" s="18">
        <f>SUM(Y8:Y24)</f>
        <v>0</v>
      </c>
      <c r="Z25" s="18" t="str">
        <f t="shared" si="1"/>
        <v/>
      </c>
      <c r="AA25" s="18" t="str">
        <f t="shared" si="2"/>
        <v/>
      </c>
      <c r="AB25" s="16"/>
    </row>
    <row r="26" ht="15.6" spans="1:29">
      <c r="A26" s="45" t="s">
        <v>949</v>
      </c>
      <c r="B26" s="45"/>
      <c r="C26" s="16"/>
      <c r="D26" s="16"/>
      <c r="E26" s="16"/>
      <c r="F26" s="16"/>
      <c r="G26" s="16"/>
      <c r="H26" s="45"/>
      <c r="I26" s="16"/>
      <c r="J26" s="16"/>
      <c r="K26" s="16"/>
      <c r="L26" s="16"/>
      <c r="M26" s="16"/>
      <c r="N26" s="17"/>
      <c r="O26" s="16"/>
      <c r="P26" s="18"/>
      <c r="Q26" s="18"/>
      <c r="R26" s="18"/>
      <c r="S26" s="18">
        <f>V25</f>
        <v>0</v>
      </c>
      <c r="T26" s="18"/>
      <c r="U26" s="18">
        <f>V25</f>
        <v>0</v>
      </c>
      <c r="V26" s="18"/>
      <c r="W26" s="18"/>
      <c r="X26" s="18"/>
      <c r="Y26" s="18"/>
      <c r="Z26" s="18"/>
      <c r="AA26" s="18" t="str">
        <f t="shared" si="2"/>
        <v/>
      </c>
      <c r="AB26" s="16"/>
    </row>
    <row r="27" customHeight="1" spans="1:29">
      <c r="A27" s="66" t="s">
        <v>950</v>
      </c>
      <c r="B27" s="104"/>
      <c r="C27" s="104"/>
      <c r="D27" s="104"/>
      <c r="E27" s="104"/>
      <c r="F27" s="104"/>
      <c r="G27" s="104"/>
      <c r="H27" s="104"/>
      <c r="I27" s="104"/>
      <c r="J27" s="21"/>
      <c r="K27" s="21"/>
      <c r="L27" s="21"/>
      <c r="M27" s="22"/>
      <c r="N27" s="22"/>
      <c r="O27" s="22"/>
      <c r="P27" s="18"/>
      <c r="Q27" s="18"/>
      <c r="R27" s="18">
        <f t="shared" ref="R27:U27" si="4">R25-R26</f>
        <v>0</v>
      </c>
      <c r="S27" s="18">
        <f t="shared" si="4"/>
        <v>0</v>
      </c>
      <c r="T27" s="18">
        <f t="shared" si="4"/>
        <v>0</v>
      </c>
      <c r="U27" s="18">
        <f t="shared" si="4"/>
        <v>0</v>
      </c>
      <c r="V27" s="18"/>
      <c r="W27" s="18">
        <f>W25</f>
        <v>0</v>
      </c>
      <c r="X27" s="18"/>
      <c r="Y27" s="18">
        <f>Y25</f>
        <v>0</v>
      </c>
      <c r="Z27" s="18" t="str">
        <f>IF(U27=0,"",(Y27-U27)/U27*100)</f>
        <v/>
      </c>
      <c r="AA27" s="18" t="str">
        <f t="shared" si="2"/>
        <v/>
      </c>
      <c r="AB27" s="252"/>
    </row>
    <row r="28" customHeight="1" spans="1:29">
      <c r="A28" s="3" t="str">
        <f>基本信息输入表!$K$6&amp;"填表人："&amp;基本信息输入表!$M$53</f>
        <v>产权持有人填表人：袁佳</v>
      </c>
      <c r="Z28" s="3" t="str">
        <f>"评估人员："&amp;基本信息输入表!$Q$53</f>
        <v>评估人员：韩策</v>
      </c>
      <c r="AC28" s="24"/>
    </row>
    <row r="29" customHeight="1" spans="1:29">
      <c r="A29" s="3" t="str">
        <f>"填表日期："&amp;YEAR(基本信息输入表!$O$53)&amp;"年"&amp;MONTH(基本信息输入表!$O$53)&amp;"月"&amp;DAY(基本信息输入表!$O$53)&amp;"日"</f>
        <v>填表日期：2025年12月15日</v>
      </c>
    </row>
  </sheetData>
  <mergeCells count="27">
    <mergeCell ref="A2:AB2"/>
    <mergeCell ref="A3:AB3"/>
    <mergeCell ref="Z4:AB4"/>
    <mergeCell ref="A5:N5"/>
    <mergeCell ref="Z5:AB5"/>
    <mergeCell ref="B6:G6"/>
    <mergeCell ref="R6:S6"/>
    <mergeCell ref="T6:U6"/>
    <mergeCell ref="W6:Y6"/>
    <mergeCell ref="A25:J25"/>
    <mergeCell ref="A26:J26"/>
    <mergeCell ref="A27:J27"/>
    <mergeCell ref="A6:A7"/>
    <mergeCell ref="H6:H7"/>
    <mergeCell ref="I6:I7"/>
    <mergeCell ref="J6:J7"/>
    <mergeCell ref="K6:K7"/>
    <mergeCell ref="L6:L7"/>
    <mergeCell ref="M6:M7"/>
    <mergeCell ref="N6:N7"/>
    <mergeCell ref="O6:O7"/>
    <mergeCell ref="P6:P7"/>
    <mergeCell ref="Q6:Q7"/>
    <mergeCell ref="V6:V7"/>
    <mergeCell ref="Z6:Z7"/>
    <mergeCell ref="AA6:AA7"/>
    <mergeCell ref="AB6:AB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scale="49" fitToHeight="0" orientation="landscape"/>
  <headerFooter scaleWithDoc="0">
    <oddFooter>&amp;C&amp;"宋体,常规"&amp;10第&amp;"Arial Narrow,常规"&amp;P&amp;"宋体,常规"页，共&amp;"Arial Narrow,常规"&amp;N&amp;"宋体,常规"页</oddFooter>
  </headerFooter>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投资性房地产公允计量">
    <pageSetUpPr fitToPage="1"/>
  </sheetPr>
  <dimension ref="A1:X29"/>
  <sheetViews>
    <sheetView showGridLines="0" zoomScaleSheetLayoutView="80" topLeftCell="J4" workbookViewId="0">
      <selection activeCell="E54" sqref="E54"/>
    </sheetView>
  </sheetViews>
  <sheetFormatPr defaultColWidth="9" defaultRowHeight="13.2"/>
  <cols>
    <col min="1" max="1" width="5" style="3" customWidth="1"/>
    <col min="2" max="4" width="11.1666666666667" style="3" hidden="1" customWidth="1" outlineLevel="1"/>
    <col min="5" max="7" width="8" style="3" hidden="1" customWidth="1" outlineLevel="1"/>
    <col min="8" max="8" width="8.16666666666667" style="3" customWidth="1" collapsed="1"/>
    <col min="9" max="9" width="8.16666666666667" style="3" customWidth="1"/>
    <col min="10" max="10" width="9.5" style="3" customWidth="1"/>
    <col min="11" max="11" width="18" style="3" customWidth="1"/>
    <col min="12" max="12" width="8" style="3" customWidth="1"/>
    <col min="13" max="13" width="5.16666666666667" style="3" customWidth="1"/>
    <col min="14" max="14" width="4.66666666666667" style="3" customWidth="1"/>
    <col min="15" max="15" width="8" style="3" customWidth="1"/>
    <col min="16" max="17" width="7.66666666666667" style="3" customWidth="1"/>
    <col min="18" max="18" width="16.6666666666667" style="3" customWidth="1"/>
    <col min="19" max="19" width="16.6666666666667" style="3" hidden="1" customWidth="1" outlineLevel="1"/>
    <col min="20" max="20" width="8" style="3" customWidth="1" collapsed="1"/>
    <col min="21" max="21" width="9.66666666666667" style="3" customWidth="1"/>
    <col min="22" max="22" width="7.16666666666667" style="3" customWidth="1"/>
    <col min="23" max="23" width="7.5" style="3" customWidth="1"/>
    <col min="24" max="24" width="9" style="2"/>
    <col min="25" max="16384" width="9" style="3"/>
  </cols>
  <sheetData>
    <row r="1" spans="1:24">
      <c r="A1" s="4" t="s">
        <v>398</v>
      </c>
    </row>
    <row r="2" s="1" customFormat="1" ht="30" customHeight="1" spans="1:24">
      <c r="A2" s="5" t="s">
        <v>951</v>
      </c>
      <c r="B2" s="5"/>
      <c r="C2" s="5"/>
      <c r="D2" s="5"/>
      <c r="E2" s="5"/>
      <c r="F2" s="5"/>
      <c r="G2" s="5"/>
      <c r="H2" s="5"/>
      <c r="I2" s="5"/>
      <c r="J2" s="5"/>
      <c r="K2" s="5"/>
      <c r="L2" s="5"/>
      <c r="M2" s="5"/>
      <c r="N2" s="5"/>
      <c r="O2" s="5"/>
      <c r="P2" s="5"/>
      <c r="Q2" s="5"/>
      <c r="R2" s="5"/>
      <c r="S2" s="5"/>
      <c r="T2" s="5"/>
      <c r="U2" s="5"/>
      <c r="V2" s="5"/>
      <c r="W2" s="5"/>
      <c r="X2" s="6"/>
    </row>
    <row r="3" ht="15.75" customHeight="1" spans="1:24">
      <c r="A3" s="2" t="str">
        <f>"评估基准日："&amp;TEXT(基本信息输入表!M7,"yyyy年mm月dd日")</f>
        <v>评估基准日：2025年11月30日</v>
      </c>
      <c r="B3" s="2"/>
      <c r="C3" s="2"/>
      <c r="D3" s="2"/>
      <c r="E3" s="2"/>
      <c r="F3" s="2"/>
      <c r="G3" s="2"/>
      <c r="H3" s="2"/>
      <c r="I3" s="2"/>
      <c r="J3" s="2"/>
      <c r="K3" s="2"/>
      <c r="L3" s="2"/>
      <c r="M3" s="2"/>
      <c r="N3" s="2"/>
      <c r="O3" s="2"/>
      <c r="P3" s="2"/>
      <c r="Q3" s="2"/>
      <c r="R3" s="2"/>
      <c r="S3" s="2"/>
      <c r="T3" s="2"/>
      <c r="U3" s="2"/>
      <c r="V3" s="2"/>
      <c r="W3" s="2"/>
    </row>
    <row r="4" ht="14.25" customHeight="1" spans="1:24">
      <c r="H4" s="2"/>
      <c r="I4" s="2"/>
      <c r="J4" s="2"/>
      <c r="K4" s="2"/>
      <c r="L4" s="2"/>
      <c r="M4" s="2"/>
      <c r="N4" s="2"/>
      <c r="O4" s="2"/>
      <c r="P4" s="2"/>
      <c r="Q4" s="2"/>
      <c r="R4" s="2"/>
      <c r="S4" s="2"/>
      <c r="T4" s="2"/>
      <c r="U4" s="2"/>
      <c r="V4" s="2"/>
      <c r="W4" s="25" t="s">
        <v>952</v>
      </c>
    </row>
    <row r="5" ht="15.75" customHeight="1" spans="1:24">
      <c r="A5" s="8" t="str">
        <f>基本信息输入表!K6&amp;"："&amp;基本信息输入表!M6</f>
        <v>产权持有人：湖北省徽工生物技本研究有限公司</v>
      </c>
      <c r="B5" s="8"/>
      <c r="C5" s="8"/>
      <c r="D5" s="8"/>
      <c r="E5" s="8"/>
      <c r="F5" s="8"/>
      <c r="G5" s="8"/>
      <c r="H5" s="8"/>
      <c r="I5" s="8"/>
      <c r="J5" s="8"/>
      <c r="K5" s="8"/>
      <c r="L5" s="8"/>
      <c r="M5" s="8"/>
      <c r="N5" s="8"/>
      <c r="O5" s="8"/>
      <c r="W5" s="10" t="str">
        <f>"金额单位："&amp;基本信息输入表!M10&amp;"元"</f>
        <v>金额单位：人民币元</v>
      </c>
    </row>
    <row r="6" s="2" customFormat="1" ht="15.75" customHeight="1" spans="1:24">
      <c r="A6" s="38" t="s">
        <v>401</v>
      </c>
      <c r="B6" s="58" t="s">
        <v>928</v>
      </c>
      <c r="C6" s="345"/>
      <c r="D6" s="345"/>
      <c r="E6" s="345"/>
      <c r="F6" s="345"/>
      <c r="G6" s="44"/>
      <c r="H6" s="39" t="s">
        <v>929</v>
      </c>
      <c r="I6" s="65" t="s">
        <v>953</v>
      </c>
      <c r="J6" s="64" t="s">
        <v>931</v>
      </c>
      <c r="K6" s="64" t="s">
        <v>932</v>
      </c>
      <c r="L6" s="85" t="s">
        <v>933</v>
      </c>
      <c r="M6" s="38" t="s">
        <v>756</v>
      </c>
      <c r="N6" s="169" t="s">
        <v>954</v>
      </c>
      <c r="O6" s="346" t="s">
        <v>656</v>
      </c>
      <c r="P6" s="347" t="s">
        <v>935</v>
      </c>
      <c r="Q6" s="112" t="s">
        <v>936</v>
      </c>
      <c r="R6" s="348" t="s">
        <v>955</v>
      </c>
      <c r="S6" s="65" t="s">
        <v>403</v>
      </c>
      <c r="T6" s="65" t="s">
        <v>404</v>
      </c>
      <c r="U6" s="11" t="s">
        <v>405</v>
      </c>
      <c r="V6" s="112" t="s">
        <v>407</v>
      </c>
      <c r="W6" s="112" t="s">
        <v>503</v>
      </c>
    </row>
    <row r="7" s="2" customFormat="1" spans="1:24">
      <c r="A7" s="133"/>
      <c r="B7" s="256" t="s">
        <v>938</v>
      </c>
      <c r="C7" s="170" t="s">
        <v>939</v>
      </c>
      <c r="D7" s="170" t="s">
        <v>940</v>
      </c>
      <c r="E7" s="170" t="s">
        <v>941</v>
      </c>
      <c r="F7" s="170" t="s">
        <v>942</v>
      </c>
      <c r="G7" s="170" t="s">
        <v>943</v>
      </c>
      <c r="H7" s="133"/>
      <c r="I7" s="337"/>
      <c r="J7" s="337"/>
      <c r="K7" s="337"/>
      <c r="L7" s="275"/>
      <c r="M7" s="134"/>
      <c r="N7" s="136"/>
      <c r="O7" s="349"/>
      <c r="P7" s="350"/>
      <c r="Q7" s="139"/>
      <c r="R7" s="351"/>
      <c r="S7" s="251"/>
      <c r="T7" s="343"/>
      <c r="U7" s="343"/>
      <c r="V7" s="141"/>
      <c r="W7" s="134"/>
      <c r="X7" s="14" t="s">
        <v>518</v>
      </c>
    </row>
    <row r="8" spans="1:24">
      <c r="A8" s="15" t="str">
        <f>IF(J8="","",ROW()-7)</f>
        <v/>
      </c>
      <c r="B8" s="45"/>
      <c r="C8" s="16"/>
      <c r="D8" s="16"/>
      <c r="E8" s="16"/>
      <c r="F8" s="16"/>
      <c r="G8" s="16"/>
      <c r="H8" s="45"/>
      <c r="I8" s="16"/>
      <c r="J8" s="16"/>
      <c r="K8" s="16"/>
      <c r="L8" s="16"/>
      <c r="M8" s="16"/>
      <c r="N8" s="17"/>
      <c r="O8" s="16"/>
      <c r="P8" s="18"/>
      <c r="Q8" s="18" t="s">
        <v>605</v>
      </c>
      <c r="R8" s="18"/>
      <c r="S8" s="18"/>
      <c r="T8" s="18"/>
      <c r="U8" s="18"/>
      <c r="V8" s="18" t="str">
        <f t="shared" ref="V8:V27" si="0">IF(T8=0,"",(U8-T8)/T8*100)</f>
        <v/>
      </c>
      <c r="W8" s="16"/>
      <c r="X8" s="19" t="s">
        <v>519</v>
      </c>
    </row>
    <row r="9" spans="1:24">
      <c r="A9" s="15" t="str">
        <f t="shared" ref="A9:A26" si="1">IF(J9="","",ROW()-7)</f>
        <v/>
      </c>
      <c r="B9" s="45"/>
      <c r="C9" s="16"/>
      <c r="D9" s="16"/>
      <c r="E9" s="16"/>
      <c r="F9" s="16"/>
      <c r="G9" s="16"/>
      <c r="H9" s="45"/>
      <c r="I9" s="16"/>
      <c r="J9" s="16"/>
      <c r="K9" s="16"/>
      <c r="L9" s="16"/>
      <c r="M9" s="16"/>
      <c r="N9" s="17"/>
      <c r="O9" s="16"/>
      <c r="P9" s="18"/>
      <c r="Q9" s="18" t="s">
        <v>605</v>
      </c>
      <c r="R9" s="18"/>
      <c r="S9" s="18"/>
      <c r="T9" s="18"/>
      <c r="U9" s="18"/>
      <c r="V9" s="18" t="str">
        <f t="shared" si="0"/>
        <v/>
      </c>
      <c r="W9" s="16"/>
      <c r="X9" s="19" t="s">
        <v>520</v>
      </c>
    </row>
    <row r="10" spans="1:24">
      <c r="A10" s="15" t="str">
        <f t="shared" si="1"/>
        <v/>
      </c>
      <c r="B10" s="45"/>
      <c r="C10" s="16"/>
      <c r="D10" s="16"/>
      <c r="E10" s="16"/>
      <c r="F10" s="16"/>
      <c r="G10" s="16"/>
      <c r="H10" s="45"/>
      <c r="I10" s="16"/>
      <c r="J10" s="16"/>
      <c r="K10" s="16"/>
      <c r="L10" s="16"/>
      <c r="M10" s="16"/>
      <c r="N10" s="17"/>
      <c r="O10" s="16"/>
      <c r="P10" s="18"/>
      <c r="Q10" s="18" t="s">
        <v>605</v>
      </c>
      <c r="R10" s="18"/>
      <c r="S10" s="18"/>
      <c r="T10" s="18"/>
      <c r="U10" s="18"/>
      <c r="V10" s="18" t="str">
        <f t="shared" si="0"/>
        <v/>
      </c>
      <c r="W10" s="16"/>
      <c r="X10" s="19" t="s">
        <v>521</v>
      </c>
    </row>
    <row r="11" spans="1:24">
      <c r="A11" s="15" t="str">
        <f t="shared" si="1"/>
        <v/>
      </c>
      <c r="B11" s="45"/>
      <c r="C11" s="16"/>
      <c r="D11" s="16"/>
      <c r="E11" s="16"/>
      <c r="F11" s="16"/>
      <c r="G11" s="16"/>
      <c r="H11" s="45"/>
      <c r="I11" s="16"/>
      <c r="J11" s="16"/>
      <c r="K11" s="16"/>
      <c r="L11" s="16"/>
      <c r="M11" s="16"/>
      <c r="N11" s="17"/>
      <c r="O11" s="16"/>
      <c r="P11" s="18"/>
      <c r="Q11" s="18" t="s">
        <v>605</v>
      </c>
      <c r="R11" s="18"/>
      <c r="S11" s="18"/>
      <c r="T11" s="18"/>
      <c r="U11" s="18"/>
      <c r="V11" s="18" t="str">
        <f t="shared" si="0"/>
        <v/>
      </c>
      <c r="W11" s="16"/>
      <c r="X11" s="19" t="s">
        <v>522</v>
      </c>
    </row>
    <row r="12" spans="1:24">
      <c r="A12" s="15" t="str">
        <f t="shared" si="1"/>
        <v/>
      </c>
      <c r="B12" s="45"/>
      <c r="C12" s="16"/>
      <c r="D12" s="16"/>
      <c r="E12" s="16"/>
      <c r="F12" s="16"/>
      <c r="G12" s="16"/>
      <c r="H12" s="45"/>
      <c r="I12" s="16"/>
      <c r="J12" s="16"/>
      <c r="K12" s="16"/>
      <c r="L12" s="16"/>
      <c r="M12" s="16"/>
      <c r="N12" s="17"/>
      <c r="O12" s="16"/>
      <c r="P12" s="18"/>
      <c r="Q12" s="18" t="s">
        <v>605</v>
      </c>
      <c r="R12" s="18"/>
      <c r="S12" s="18"/>
      <c r="T12" s="18"/>
      <c r="U12" s="18"/>
      <c r="V12" s="18" t="str">
        <f t="shared" si="0"/>
        <v/>
      </c>
      <c r="W12" s="16"/>
      <c r="X12" s="19" t="s">
        <v>523</v>
      </c>
    </row>
    <row r="13" spans="1:24">
      <c r="A13" s="15" t="str">
        <f t="shared" si="1"/>
        <v/>
      </c>
      <c r="B13" s="45"/>
      <c r="C13" s="16"/>
      <c r="D13" s="16"/>
      <c r="E13" s="16"/>
      <c r="F13" s="16"/>
      <c r="G13" s="16"/>
      <c r="H13" s="45"/>
      <c r="I13" s="16"/>
      <c r="J13" s="16"/>
      <c r="K13" s="16"/>
      <c r="L13" s="16"/>
      <c r="M13" s="16"/>
      <c r="N13" s="17"/>
      <c r="O13" s="16"/>
      <c r="P13" s="18"/>
      <c r="Q13" s="18"/>
      <c r="R13" s="18"/>
      <c r="S13" s="18"/>
      <c r="T13" s="18"/>
      <c r="U13" s="18"/>
      <c r="V13" s="18"/>
      <c r="W13" s="16"/>
      <c r="X13" s="19" t="s">
        <v>524</v>
      </c>
    </row>
    <row r="14" spans="1:24">
      <c r="A14" s="15" t="str">
        <f t="shared" si="1"/>
        <v/>
      </c>
      <c r="B14" s="45"/>
      <c r="C14" s="16"/>
      <c r="D14" s="16"/>
      <c r="E14" s="16"/>
      <c r="F14" s="16"/>
      <c r="G14" s="16"/>
      <c r="H14" s="45"/>
      <c r="I14" s="16"/>
      <c r="J14" s="16"/>
      <c r="K14" s="16"/>
      <c r="L14" s="16"/>
      <c r="M14" s="16"/>
      <c r="N14" s="17"/>
      <c r="O14" s="16"/>
      <c r="P14" s="18"/>
      <c r="Q14" s="18" t="s">
        <v>605</v>
      </c>
      <c r="R14" s="18"/>
      <c r="S14" s="18"/>
      <c r="T14" s="18"/>
      <c r="U14" s="18"/>
      <c r="V14" s="18" t="str">
        <f t="shared" si="0"/>
        <v/>
      </c>
      <c r="W14" s="16"/>
      <c r="X14" s="19" t="s">
        <v>525</v>
      </c>
    </row>
    <row r="15" spans="1:24">
      <c r="A15" s="15" t="str">
        <f t="shared" si="1"/>
        <v/>
      </c>
      <c r="B15" s="45"/>
      <c r="C15" s="16"/>
      <c r="D15" s="16"/>
      <c r="E15" s="16"/>
      <c r="F15" s="16"/>
      <c r="G15" s="16"/>
      <c r="H15" s="45"/>
      <c r="I15" s="16"/>
      <c r="J15" s="16"/>
      <c r="K15" s="16"/>
      <c r="L15" s="16"/>
      <c r="M15" s="16"/>
      <c r="N15" s="17"/>
      <c r="O15" s="16"/>
      <c r="P15" s="18"/>
      <c r="Q15" s="18" t="s">
        <v>605</v>
      </c>
      <c r="R15" s="18"/>
      <c r="S15" s="18"/>
      <c r="T15" s="18"/>
      <c r="U15" s="18"/>
      <c r="V15" s="18" t="str">
        <f t="shared" si="0"/>
        <v/>
      </c>
      <c r="W15" s="16"/>
      <c r="X15" s="19" t="s">
        <v>526</v>
      </c>
    </row>
    <row r="16" spans="1:24">
      <c r="A16" s="15" t="str">
        <f t="shared" si="1"/>
        <v/>
      </c>
      <c r="B16" s="45"/>
      <c r="C16" s="16"/>
      <c r="D16" s="16"/>
      <c r="E16" s="16"/>
      <c r="F16" s="16"/>
      <c r="G16" s="16"/>
      <c r="H16" s="45"/>
      <c r="I16" s="16"/>
      <c r="J16" s="16"/>
      <c r="K16" s="16"/>
      <c r="L16" s="16"/>
      <c r="M16" s="16"/>
      <c r="N16" s="17"/>
      <c r="O16" s="16"/>
      <c r="P16" s="18"/>
      <c r="Q16" s="18" t="s">
        <v>605</v>
      </c>
      <c r="R16" s="18"/>
      <c r="S16" s="18"/>
      <c r="T16" s="18"/>
      <c r="U16" s="18"/>
      <c r="V16" s="18" t="str">
        <f t="shared" si="0"/>
        <v/>
      </c>
      <c r="W16" s="16"/>
      <c r="X16" s="19" t="s">
        <v>527</v>
      </c>
    </row>
    <row r="17" spans="1:24">
      <c r="A17" s="15" t="str">
        <f t="shared" si="1"/>
        <v/>
      </c>
      <c r="B17" s="45"/>
      <c r="C17" s="16"/>
      <c r="D17" s="16"/>
      <c r="E17" s="16"/>
      <c r="F17" s="16"/>
      <c r="G17" s="16"/>
      <c r="H17" s="45"/>
      <c r="I17" s="16"/>
      <c r="J17" s="16"/>
      <c r="K17" s="16"/>
      <c r="L17" s="16"/>
      <c r="M17" s="16"/>
      <c r="N17" s="17"/>
      <c r="O17" s="16"/>
      <c r="P17" s="18"/>
      <c r="Q17" s="18"/>
      <c r="R17" s="18"/>
      <c r="S17" s="18"/>
      <c r="T17" s="18"/>
      <c r="U17" s="18"/>
      <c r="V17" s="18" t="str">
        <f t="shared" si="0"/>
        <v/>
      </c>
      <c r="W17" s="16"/>
      <c r="X17" s="19" t="s">
        <v>528</v>
      </c>
    </row>
    <row r="18" spans="1:24">
      <c r="A18" s="15" t="str">
        <f t="shared" si="1"/>
        <v/>
      </c>
      <c r="B18" s="45"/>
      <c r="C18" s="16"/>
      <c r="D18" s="16"/>
      <c r="E18" s="16"/>
      <c r="F18" s="16"/>
      <c r="G18" s="16"/>
      <c r="H18" s="45"/>
      <c r="I18" s="16"/>
      <c r="J18" s="16"/>
      <c r="K18" s="16"/>
      <c r="L18" s="16"/>
      <c r="M18" s="16"/>
      <c r="N18" s="17"/>
      <c r="O18" s="16"/>
      <c r="P18" s="18"/>
      <c r="Q18" s="18"/>
      <c r="R18" s="18"/>
      <c r="S18" s="18"/>
      <c r="T18" s="18"/>
      <c r="U18" s="18"/>
      <c r="V18" s="18" t="str">
        <f t="shared" si="0"/>
        <v/>
      </c>
      <c r="W18" s="16"/>
      <c r="X18" s="19" t="s">
        <v>529</v>
      </c>
    </row>
    <row r="19" spans="1:24">
      <c r="A19" s="15" t="str">
        <f t="shared" si="1"/>
        <v/>
      </c>
      <c r="B19" s="45"/>
      <c r="C19" s="16"/>
      <c r="D19" s="16"/>
      <c r="E19" s="16"/>
      <c r="F19" s="16"/>
      <c r="G19" s="16"/>
      <c r="H19" s="45"/>
      <c r="I19" s="16"/>
      <c r="J19" s="16"/>
      <c r="K19" s="16"/>
      <c r="L19" s="16"/>
      <c r="M19" s="16"/>
      <c r="N19" s="17"/>
      <c r="O19" s="16"/>
      <c r="P19" s="18"/>
      <c r="Q19" s="18"/>
      <c r="R19" s="18"/>
      <c r="S19" s="18"/>
      <c r="T19" s="18"/>
      <c r="U19" s="18"/>
      <c r="V19" s="18" t="str">
        <f t="shared" si="0"/>
        <v/>
      </c>
      <c r="W19" s="16"/>
      <c r="X19" s="19" t="s">
        <v>530</v>
      </c>
    </row>
    <row r="20" spans="1:24">
      <c r="A20" s="15" t="str">
        <f t="shared" si="1"/>
        <v/>
      </c>
      <c r="B20" s="45"/>
      <c r="C20" s="16"/>
      <c r="D20" s="16"/>
      <c r="E20" s="16"/>
      <c r="F20" s="16"/>
      <c r="G20" s="16"/>
      <c r="H20" s="45"/>
      <c r="I20" s="16"/>
      <c r="J20" s="16"/>
      <c r="K20" s="16"/>
      <c r="L20" s="16"/>
      <c r="M20" s="16"/>
      <c r="N20" s="17"/>
      <c r="O20" s="16"/>
      <c r="P20" s="18"/>
      <c r="Q20" s="18"/>
      <c r="R20" s="18"/>
      <c r="S20" s="18"/>
      <c r="T20" s="18"/>
      <c r="U20" s="18"/>
      <c r="V20" s="18" t="str">
        <f t="shared" si="0"/>
        <v/>
      </c>
      <c r="W20" s="16"/>
      <c r="X20" s="19" t="s">
        <v>531</v>
      </c>
    </row>
    <row r="21" spans="1:24">
      <c r="A21" s="15" t="str">
        <f t="shared" si="1"/>
        <v/>
      </c>
      <c r="B21" s="45"/>
      <c r="C21" s="16"/>
      <c r="D21" s="16"/>
      <c r="E21" s="16"/>
      <c r="F21" s="16"/>
      <c r="G21" s="16"/>
      <c r="H21" s="45"/>
      <c r="I21" s="16"/>
      <c r="J21" s="16"/>
      <c r="K21" s="16"/>
      <c r="L21" s="16"/>
      <c r="M21" s="16"/>
      <c r="N21" s="17"/>
      <c r="O21" s="16"/>
      <c r="P21" s="18"/>
      <c r="Q21" s="18"/>
      <c r="R21" s="18"/>
      <c r="S21" s="18"/>
      <c r="T21" s="18"/>
      <c r="U21" s="18"/>
      <c r="V21" s="18" t="str">
        <f t="shared" si="0"/>
        <v/>
      </c>
      <c r="W21" s="16"/>
      <c r="X21" s="19" t="s">
        <v>532</v>
      </c>
    </row>
    <row r="22" spans="1:24">
      <c r="A22" s="15" t="str">
        <f t="shared" si="1"/>
        <v/>
      </c>
      <c r="B22" s="45"/>
      <c r="C22" s="16"/>
      <c r="D22" s="16"/>
      <c r="E22" s="16"/>
      <c r="F22" s="16"/>
      <c r="G22" s="16"/>
      <c r="H22" s="45"/>
      <c r="I22" s="16"/>
      <c r="J22" s="16"/>
      <c r="K22" s="16"/>
      <c r="L22" s="16"/>
      <c r="M22" s="16"/>
      <c r="N22" s="17"/>
      <c r="O22" s="16"/>
      <c r="P22" s="18"/>
      <c r="Q22" s="18"/>
      <c r="R22" s="18"/>
      <c r="S22" s="18"/>
      <c r="T22" s="18"/>
      <c r="U22" s="18"/>
      <c r="V22" s="18" t="str">
        <f t="shared" si="0"/>
        <v/>
      </c>
      <c r="W22" s="16"/>
      <c r="X22" s="19" t="s">
        <v>533</v>
      </c>
    </row>
    <row r="23" spans="1:24">
      <c r="A23" s="15" t="str">
        <f t="shared" si="1"/>
        <v/>
      </c>
      <c r="B23" s="45"/>
      <c r="C23" s="16"/>
      <c r="D23" s="16"/>
      <c r="E23" s="16"/>
      <c r="F23" s="16"/>
      <c r="G23" s="16"/>
      <c r="H23" s="45"/>
      <c r="I23" s="16"/>
      <c r="J23" s="16"/>
      <c r="K23" s="16"/>
      <c r="L23" s="16"/>
      <c r="M23" s="16"/>
      <c r="N23" s="17"/>
      <c r="O23" s="16"/>
      <c r="P23" s="18"/>
      <c r="Q23" s="18"/>
      <c r="R23" s="18"/>
      <c r="S23" s="18"/>
      <c r="T23" s="18"/>
      <c r="U23" s="18"/>
      <c r="V23" s="18" t="str">
        <f t="shared" si="0"/>
        <v/>
      </c>
      <c r="W23" s="16"/>
      <c r="X23" s="19" t="s">
        <v>538</v>
      </c>
    </row>
    <row r="24" spans="1:24">
      <c r="A24" s="15" t="str">
        <f t="shared" si="1"/>
        <v/>
      </c>
      <c r="B24" s="45"/>
      <c r="C24" s="16"/>
      <c r="D24" s="16"/>
      <c r="E24" s="16"/>
      <c r="F24" s="16"/>
      <c r="G24" s="16"/>
      <c r="H24" s="45"/>
      <c r="I24" s="16"/>
      <c r="J24" s="16"/>
      <c r="K24" s="16"/>
      <c r="L24" s="16"/>
      <c r="M24" s="16"/>
      <c r="N24" s="17"/>
      <c r="O24" s="16"/>
      <c r="P24" s="18"/>
      <c r="Q24" s="18" t="s">
        <v>605</v>
      </c>
      <c r="R24" s="18"/>
      <c r="S24" s="18"/>
      <c r="T24" s="18"/>
      <c r="U24" s="18"/>
      <c r="V24" s="18" t="str">
        <f t="shared" si="0"/>
        <v/>
      </c>
      <c r="W24" s="16"/>
      <c r="X24" s="19" t="s">
        <v>539</v>
      </c>
    </row>
    <row r="25" spans="1:24">
      <c r="A25" s="15" t="str">
        <f t="shared" si="1"/>
        <v/>
      </c>
      <c r="B25" s="45"/>
      <c r="C25" s="16"/>
      <c r="D25" s="16"/>
      <c r="E25" s="16"/>
      <c r="F25" s="16"/>
      <c r="G25" s="16"/>
      <c r="H25" s="45"/>
      <c r="I25" s="16"/>
      <c r="J25" s="16"/>
      <c r="K25" s="16"/>
      <c r="L25" s="16"/>
      <c r="M25" s="16"/>
      <c r="N25" s="17"/>
      <c r="O25" s="16"/>
      <c r="P25" s="18"/>
      <c r="Q25" s="18" t="s">
        <v>605</v>
      </c>
      <c r="R25" s="18"/>
      <c r="S25" s="18"/>
      <c r="T25" s="18"/>
      <c r="U25" s="18"/>
      <c r="V25" s="18" t="str">
        <f t="shared" si="0"/>
        <v/>
      </c>
      <c r="W25" s="16"/>
      <c r="X25" s="19" t="s">
        <v>540</v>
      </c>
    </row>
    <row r="26" spans="1:24">
      <c r="A26" s="15" t="str">
        <f t="shared" si="1"/>
        <v/>
      </c>
      <c r="B26" s="45"/>
      <c r="C26" s="16"/>
      <c r="D26" s="16"/>
      <c r="E26" s="16"/>
      <c r="F26" s="16"/>
      <c r="G26" s="16"/>
      <c r="H26" s="45"/>
      <c r="I26" s="16"/>
      <c r="J26" s="16"/>
      <c r="K26" s="16"/>
      <c r="L26" s="16"/>
      <c r="M26" s="16"/>
      <c r="N26" s="17"/>
      <c r="O26" s="16"/>
      <c r="P26" s="18"/>
      <c r="Q26" s="18" t="s">
        <v>605</v>
      </c>
      <c r="R26" s="18"/>
      <c r="S26" s="18"/>
      <c r="T26" s="18"/>
      <c r="U26" s="18"/>
      <c r="V26" s="18" t="str">
        <f t="shared" si="0"/>
        <v/>
      </c>
      <c r="W26" s="16"/>
      <c r="X26" s="19" t="s">
        <v>541</v>
      </c>
    </row>
    <row r="27" ht="15.75" customHeight="1" spans="1:24">
      <c r="A27" s="20" t="s">
        <v>511</v>
      </c>
      <c r="B27" s="104"/>
      <c r="C27" s="104"/>
      <c r="D27" s="104"/>
      <c r="E27" s="104"/>
      <c r="F27" s="104"/>
      <c r="G27" s="104"/>
      <c r="H27" s="352"/>
      <c r="I27" s="352"/>
      <c r="J27" s="353"/>
      <c r="K27" s="353"/>
      <c r="L27" s="353"/>
      <c r="M27" s="22"/>
      <c r="N27" s="22"/>
      <c r="O27" s="22"/>
      <c r="P27" s="18"/>
      <c r="Q27" s="18" t="s">
        <v>605</v>
      </c>
      <c r="R27" s="18"/>
      <c r="S27" s="18">
        <f>SUM(S7:S26)</f>
        <v>0</v>
      </c>
      <c r="T27" s="18">
        <f>SUM(T7:T26)</f>
        <v>0</v>
      </c>
      <c r="U27" s="18">
        <f>SUM(U7:U26)</f>
        <v>0</v>
      </c>
      <c r="V27" s="18" t="str">
        <f t="shared" si="0"/>
        <v/>
      </c>
      <c r="W27" s="252"/>
    </row>
    <row r="28" ht="15.75" customHeight="1" spans="1:24">
      <c r="A28" s="3" t="str">
        <f>基本信息输入表!$K$6&amp;"填表人："&amp;基本信息输入表!$M$54</f>
        <v>产权持有人填表人：袁佳</v>
      </c>
      <c r="U28" s="3" t="str">
        <f>"评估人员："&amp;基本信息输入表!$Q$54</f>
        <v>评估人员：韩策</v>
      </c>
      <c r="X28" s="24"/>
    </row>
    <row r="29" ht="15.75" customHeight="1" spans="1:24">
      <c r="A29" s="3" t="str">
        <f>"填表日期："&amp;YEAR(基本信息输入表!$O$54)&amp;"年"&amp;MONTH(基本信息输入表!$O$54)&amp;"月"&amp;DAY(基本信息输入表!$O$54)&amp;"日"</f>
        <v>填表日期：2025年12月15日</v>
      </c>
    </row>
  </sheetData>
  <mergeCells count="22">
    <mergeCell ref="A2:W2"/>
    <mergeCell ref="A3:W3"/>
    <mergeCell ref="A5:O5"/>
    <mergeCell ref="B6:G6"/>
    <mergeCell ref="A27:J27"/>
    <mergeCell ref="A6:A7"/>
    <mergeCell ref="H6:H7"/>
    <mergeCell ref="I6:I7"/>
    <mergeCell ref="J6:J7"/>
    <mergeCell ref="K6:K7"/>
    <mergeCell ref="L6:L7"/>
    <mergeCell ref="M6:M7"/>
    <mergeCell ref="N6:N7"/>
    <mergeCell ref="O6:O7"/>
    <mergeCell ref="P6:P7"/>
    <mergeCell ref="Q6:Q7"/>
    <mergeCell ref="R6:R7"/>
    <mergeCell ref="S6:S7"/>
    <mergeCell ref="T6:T7"/>
    <mergeCell ref="U6:U7"/>
    <mergeCell ref="V6:V7"/>
    <mergeCell ref="W6:W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scale="54" fitToHeight="0" orientation="landscape"/>
  <headerFooter scaleWithDoc="0">
    <oddFooter>&amp;C&amp;"宋体,常规"&amp;10第&amp;"Arial Narrow,常规"&amp;P&amp;"宋体,常规"页，共&amp;"Arial Narrow,常规"&amp;N&amp;"宋体,常规"页</odd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投资性地产成本计量">
    <pageSetUpPr fitToPage="1"/>
  </sheetPr>
  <dimension ref="A1:AN36"/>
  <sheetViews>
    <sheetView showGridLines="0" zoomScaleSheetLayoutView="80" workbookViewId="0">
      <selection activeCell="E54" sqref="E54"/>
    </sheetView>
  </sheetViews>
  <sheetFormatPr defaultColWidth="9" defaultRowHeight="13.2"/>
  <cols>
    <col min="1" max="1" width="7.66666666666667" style="3" customWidth="1"/>
    <col min="2" max="2" width="11.1666666666667" style="3" customWidth="1"/>
    <col min="3" max="3" width="7.66666666666667" style="3" customWidth="1"/>
    <col min="4" max="4" width="17.6666666666667" style="3" customWidth="1"/>
    <col min="5" max="10" width="7.66666666666667" style="3" customWidth="1"/>
    <col min="11" max="11" width="8" style="3" customWidth="1"/>
    <col min="12" max="12" width="7.5" style="3" customWidth="1"/>
    <col min="13" max="14" width="11.1666666666667" style="3" customWidth="1"/>
    <col min="15" max="15" width="8" style="3" customWidth="1"/>
    <col min="16" max="16" width="15" style="3" customWidth="1"/>
    <col min="17" max="17" width="9.66666666666667" style="3" customWidth="1"/>
    <col min="18" max="18" width="7.66666666666667" style="3" customWidth="1"/>
    <col min="19" max="19" width="8.16666666666667" style="3" customWidth="1"/>
    <col min="20" max="20" width="9" style="2"/>
    <col min="21" max="26" width="5.66666666666667" style="28" hidden="1" customWidth="1" outlineLevel="1"/>
    <col min="27" max="27" width="14.6666666666667" style="28" hidden="1" customWidth="1" outlineLevel="1"/>
    <col min="28" max="28" width="11.1666666666667" style="28" hidden="1" customWidth="1" outlineLevel="1"/>
    <col min="29" max="31" width="8.66666666666667" style="28" hidden="1" customWidth="1" outlineLevel="2"/>
    <col min="32" max="32" width="11.1666666666667" style="28" hidden="1" customWidth="1" outlineLevel="2"/>
    <col min="33" max="33" width="8.66666666666667" style="28" hidden="1" customWidth="1" outlineLevel="2"/>
    <col min="34" max="34" width="10.5" style="28" hidden="1" customWidth="1" outlineLevel="2"/>
    <col min="35" max="35" width="8.66666666666667" style="28" hidden="1" customWidth="1" outlineLevel="2"/>
    <col min="36" max="36" width="11.1666666666667" style="28" hidden="1" customWidth="1" outlineLevel="2"/>
    <col min="37" max="37" width="11" style="28" hidden="1" customWidth="1" outlineLevel="2"/>
    <col min="38" max="38" width="8.66666666666667" style="28" hidden="1" customWidth="1" outlineLevel="1"/>
    <col min="39" max="39" width="8.66666666666667" style="28" hidden="1" customWidth="1" outlineLevel="1" collapsed="1"/>
    <col min="40" max="40" width="8.66666666666667" style="28" hidden="1" customWidth="1" outlineLevel="1"/>
    <col min="41" max="41" width="9" style="3" collapsed="1"/>
    <col min="42" max="16384" width="9" style="3"/>
  </cols>
  <sheetData>
    <row r="1" spans="1:40">
      <c r="A1" s="4" t="s">
        <v>398</v>
      </c>
      <c r="U1" s="3"/>
      <c r="V1" s="3"/>
      <c r="W1" s="3"/>
      <c r="X1" s="3"/>
      <c r="Y1" s="3"/>
      <c r="Z1" s="3"/>
      <c r="AA1" s="3"/>
      <c r="AB1" s="3"/>
      <c r="AC1" s="3"/>
      <c r="AD1" s="3"/>
      <c r="AE1" s="3"/>
      <c r="AF1" s="3"/>
      <c r="AG1" s="3"/>
      <c r="AH1" s="3"/>
      <c r="AI1" s="3"/>
      <c r="AJ1" s="3"/>
      <c r="AK1" s="3"/>
      <c r="AL1" s="3"/>
      <c r="AM1" s="3"/>
      <c r="AN1" s="3"/>
    </row>
    <row r="2" s="1" customFormat="1" ht="30" customHeight="1" spans="1:40">
      <c r="A2" s="5" t="s">
        <v>956</v>
      </c>
      <c r="B2" s="5"/>
      <c r="C2" s="5"/>
      <c r="D2" s="5"/>
      <c r="E2" s="5"/>
      <c r="F2" s="5"/>
      <c r="G2" s="5"/>
      <c r="H2" s="5"/>
      <c r="I2" s="5"/>
      <c r="J2" s="5"/>
      <c r="K2" s="5"/>
      <c r="L2" s="5"/>
      <c r="M2" s="5"/>
      <c r="N2" s="5"/>
      <c r="O2" s="5"/>
      <c r="P2" s="5"/>
      <c r="Q2" s="5"/>
      <c r="R2" s="5"/>
      <c r="S2" s="5"/>
      <c r="T2" s="6"/>
    </row>
    <row r="3" spans="1:40">
      <c r="A3" s="2" t="str">
        <f>"评估基准日："&amp;TEXT(基本信息输入表!M7,"yyyy年mm月dd日")</f>
        <v>评估基准日：2025年11月30日</v>
      </c>
      <c r="B3" s="2"/>
      <c r="C3" s="2"/>
      <c r="D3" s="2"/>
      <c r="E3" s="2"/>
      <c r="F3" s="2"/>
      <c r="G3" s="2"/>
      <c r="H3" s="2"/>
      <c r="I3" s="2"/>
      <c r="J3" s="2"/>
      <c r="K3" s="2"/>
      <c r="L3" s="2"/>
      <c r="M3" s="2"/>
      <c r="N3" s="2"/>
      <c r="O3" s="2"/>
      <c r="P3" s="2"/>
      <c r="Q3" s="2"/>
      <c r="R3" s="2"/>
      <c r="S3" s="2"/>
      <c r="U3" s="3"/>
      <c r="V3" s="3"/>
      <c r="W3" s="3"/>
      <c r="X3" s="3"/>
      <c r="Y3" s="3"/>
      <c r="Z3" s="3"/>
      <c r="AA3" s="3"/>
      <c r="AB3" s="3"/>
      <c r="AC3" s="3"/>
      <c r="AD3" s="3"/>
      <c r="AE3" s="3"/>
      <c r="AF3" s="3"/>
      <c r="AG3" s="3"/>
      <c r="AH3" s="3"/>
      <c r="AI3" s="3"/>
      <c r="AJ3" s="3"/>
      <c r="AK3" s="3"/>
      <c r="AL3" s="3"/>
      <c r="AM3" s="3"/>
      <c r="AN3" s="3"/>
    </row>
    <row r="4" spans="1:40">
      <c r="B4" s="2"/>
      <c r="C4" s="2"/>
      <c r="D4" s="2"/>
      <c r="E4" s="2"/>
      <c r="F4" s="2"/>
      <c r="G4" s="2"/>
      <c r="H4" s="2"/>
      <c r="I4" s="2"/>
      <c r="J4" s="2"/>
      <c r="K4" s="2"/>
      <c r="L4" s="2"/>
      <c r="M4" s="2"/>
      <c r="N4" s="2"/>
      <c r="O4" s="2"/>
      <c r="P4" s="2"/>
      <c r="Q4" s="2"/>
      <c r="R4" s="25" t="s">
        <v>957</v>
      </c>
      <c r="S4" s="25"/>
      <c r="U4" s="3"/>
      <c r="V4" s="3"/>
      <c r="W4" s="3"/>
      <c r="X4" s="3"/>
      <c r="Y4" s="3"/>
      <c r="Z4" s="3"/>
      <c r="AA4" s="3"/>
      <c r="AB4" s="3"/>
      <c r="AC4" s="3"/>
      <c r="AD4" s="3"/>
      <c r="AE4" s="3"/>
      <c r="AF4" s="3"/>
      <c r="AG4" s="3"/>
      <c r="AH4" s="3"/>
      <c r="AI4" s="3"/>
      <c r="AJ4" s="3"/>
      <c r="AK4" s="3"/>
      <c r="AL4" s="3"/>
      <c r="AM4" s="3"/>
      <c r="AN4" s="3"/>
    </row>
    <row r="5" spans="1:40">
      <c r="A5" s="8" t="str">
        <f>基本信息输入表!K6&amp;"："&amp;基本信息输入表!M6</f>
        <v>产权持有人：湖北省徽工生物技本研究有限公司</v>
      </c>
      <c r="B5" s="8"/>
      <c r="C5" s="8"/>
      <c r="D5" s="8"/>
      <c r="E5" s="8"/>
      <c r="F5" s="8"/>
      <c r="S5" s="10" t="str">
        <f>"金额单位："&amp;基本信息输入表!M10&amp;"元"</f>
        <v>金额单位：人民币元</v>
      </c>
      <c r="U5" s="3"/>
      <c r="V5" s="3"/>
      <c r="W5" s="3"/>
      <c r="X5" s="3"/>
      <c r="Y5" s="3"/>
      <c r="Z5" s="3"/>
      <c r="AA5" s="3"/>
      <c r="AB5" s="3"/>
      <c r="AC5" s="3"/>
      <c r="AD5" s="3"/>
      <c r="AE5" s="3"/>
      <c r="AF5" s="3"/>
      <c r="AG5" s="3"/>
      <c r="AH5" s="3"/>
      <c r="AI5" s="3"/>
      <c r="AJ5" s="3"/>
      <c r="AK5" s="3"/>
      <c r="AL5" s="3"/>
      <c r="AM5" s="3"/>
      <c r="AN5" s="3"/>
    </row>
    <row r="6" s="63" customFormat="1" spans="1:40">
      <c r="A6" s="64" t="s">
        <v>401</v>
      </c>
      <c r="B6" s="64" t="s">
        <v>958</v>
      </c>
      <c r="C6" s="64" t="s">
        <v>959</v>
      </c>
      <c r="D6" s="64" t="s">
        <v>932</v>
      </c>
      <c r="E6" s="64" t="s">
        <v>960</v>
      </c>
      <c r="F6" s="64" t="s">
        <v>961</v>
      </c>
      <c r="G6" s="64" t="s">
        <v>962</v>
      </c>
      <c r="H6" s="64" t="s">
        <v>943</v>
      </c>
      <c r="I6" s="64" t="s">
        <v>963</v>
      </c>
      <c r="J6" s="64" t="s">
        <v>964</v>
      </c>
      <c r="K6" s="64" t="s">
        <v>965</v>
      </c>
      <c r="L6" s="64" t="s">
        <v>966</v>
      </c>
      <c r="M6" s="64" t="s">
        <v>745</v>
      </c>
      <c r="N6" s="65" t="s">
        <v>967</v>
      </c>
      <c r="O6" s="11" t="s">
        <v>502</v>
      </c>
      <c r="P6" s="132" t="s">
        <v>864</v>
      </c>
      <c r="Q6" s="26" t="s">
        <v>766</v>
      </c>
      <c r="R6" s="64" t="s">
        <v>407</v>
      </c>
      <c r="S6" s="64" t="s">
        <v>503</v>
      </c>
    </row>
    <row r="7" s="63" customFormat="1" spans="1:40">
      <c r="A7" s="246"/>
      <c r="B7" s="246"/>
      <c r="C7" s="248"/>
      <c r="D7" s="248"/>
      <c r="E7" s="248"/>
      <c r="F7" s="248"/>
      <c r="G7" s="249"/>
      <c r="H7" s="248"/>
      <c r="I7" s="248"/>
      <c r="J7" s="246"/>
      <c r="K7" s="248"/>
      <c r="L7" s="173"/>
      <c r="M7" s="184"/>
      <c r="N7" s="251"/>
      <c r="O7" s="184"/>
      <c r="P7" s="185"/>
      <c r="Q7" s="184"/>
      <c r="R7" s="186"/>
      <c r="S7" s="248"/>
      <c r="T7" s="14" t="s">
        <v>518</v>
      </c>
    </row>
    <row r="8" spans="1:40">
      <c r="A8" s="15" t="str">
        <f>IF(C8="","",ROW()-7)</f>
        <v/>
      </c>
      <c r="B8" s="45"/>
      <c r="C8" s="16"/>
      <c r="D8" s="16"/>
      <c r="E8" s="16"/>
      <c r="F8" s="16"/>
      <c r="G8" s="17"/>
      <c r="H8" s="16"/>
      <c r="I8" s="16"/>
      <c r="J8" s="45"/>
      <c r="K8" s="16"/>
      <c r="L8" s="18"/>
      <c r="M8" s="18"/>
      <c r="N8" s="18"/>
      <c r="O8" s="18"/>
      <c r="P8" s="18"/>
      <c r="Q8" s="18"/>
      <c r="R8" s="18" t="str">
        <f>IF(O8-P8=0,"",(Q8-O8+P8)/(O8-P8)*100)</f>
        <v/>
      </c>
      <c r="S8" s="16"/>
      <c r="T8" s="19" t="s">
        <v>519</v>
      </c>
      <c r="U8" s="3"/>
      <c r="V8" s="3"/>
      <c r="W8" s="3"/>
      <c r="X8" s="3"/>
      <c r="Y8" s="3"/>
      <c r="Z8" s="3"/>
      <c r="AA8" s="3"/>
      <c r="AB8" s="3"/>
      <c r="AC8" s="3"/>
      <c r="AD8" s="3"/>
      <c r="AE8" s="3"/>
      <c r="AF8" s="3"/>
      <c r="AG8" s="3"/>
      <c r="AH8" s="3"/>
      <c r="AI8" s="3"/>
      <c r="AJ8" s="3"/>
      <c r="AK8" s="3"/>
      <c r="AL8" s="3"/>
      <c r="AM8" s="3"/>
      <c r="AN8" s="3"/>
    </row>
    <row r="9" spans="1:40">
      <c r="A9" s="15" t="str">
        <f t="shared" ref="A9:A30" si="0">IF(C9="","",ROW()-7)</f>
        <v/>
      </c>
      <c r="B9" s="45"/>
      <c r="C9" s="16"/>
      <c r="D9" s="16"/>
      <c r="E9" s="16"/>
      <c r="F9" s="16"/>
      <c r="G9" s="17"/>
      <c r="H9" s="16"/>
      <c r="I9" s="16"/>
      <c r="J9" s="45"/>
      <c r="K9" s="16"/>
      <c r="L9" s="18"/>
      <c r="M9" s="18"/>
      <c r="N9" s="18"/>
      <c r="O9" s="18"/>
      <c r="P9" s="18"/>
      <c r="Q9" s="18"/>
      <c r="R9" s="18" t="str">
        <f t="shared" ref="R9:R33" si="1">IF(O9-P9=0,"",(Q9-O9+P9)/(O9-P9)*100)</f>
        <v/>
      </c>
      <c r="S9" s="16"/>
      <c r="T9" s="19" t="s">
        <v>520</v>
      </c>
      <c r="U9" s="3"/>
      <c r="V9" s="3"/>
      <c r="W9" s="3"/>
      <c r="X9" s="3"/>
      <c r="Y9" s="3"/>
      <c r="Z9" s="3"/>
      <c r="AA9" s="3"/>
      <c r="AB9" s="3"/>
      <c r="AC9" s="3"/>
      <c r="AD9" s="3"/>
      <c r="AE9" s="3"/>
      <c r="AF9" s="3"/>
      <c r="AG9" s="3"/>
      <c r="AH9" s="3"/>
      <c r="AI9" s="3"/>
      <c r="AJ9" s="3"/>
      <c r="AK9" s="3"/>
      <c r="AL9" s="3"/>
      <c r="AM9" s="3"/>
      <c r="AN9" s="3"/>
    </row>
    <row r="10" spans="1:40">
      <c r="A10" s="15" t="str">
        <f t="shared" si="0"/>
        <v/>
      </c>
      <c r="B10" s="45"/>
      <c r="C10" s="16"/>
      <c r="D10" s="16"/>
      <c r="E10" s="16"/>
      <c r="F10" s="16"/>
      <c r="G10" s="17"/>
      <c r="H10" s="16"/>
      <c r="I10" s="16"/>
      <c r="J10" s="45"/>
      <c r="K10" s="16"/>
      <c r="L10" s="18"/>
      <c r="M10" s="18"/>
      <c r="N10" s="18"/>
      <c r="O10" s="18"/>
      <c r="P10" s="18"/>
      <c r="Q10" s="18"/>
      <c r="R10" s="18" t="str">
        <f t="shared" si="1"/>
        <v/>
      </c>
      <c r="S10" s="16"/>
      <c r="T10" s="19" t="s">
        <v>521</v>
      </c>
      <c r="U10" s="3"/>
      <c r="V10" s="3"/>
      <c r="W10" s="3"/>
      <c r="X10" s="3"/>
      <c r="Y10" s="3"/>
      <c r="Z10" s="3"/>
      <c r="AA10" s="3"/>
      <c r="AB10" s="3"/>
      <c r="AC10" s="3"/>
      <c r="AD10" s="3"/>
      <c r="AE10" s="3"/>
      <c r="AF10" s="3"/>
      <c r="AG10" s="3"/>
      <c r="AH10" s="3"/>
      <c r="AI10" s="3"/>
      <c r="AJ10" s="3"/>
      <c r="AK10" s="3"/>
      <c r="AL10" s="3"/>
      <c r="AM10" s="3"/>
      <c r="AN10" s="3"/>
    </row>
    <row r="11" spans="1:40">
      <c r="A11" s="15" t="str">
        <f t="shared" si="0"/>
        <v/>
      </c>
      <c r="B11" s="45"/>
      <c r="C11" s="16"/>
      <c r="D11" s="16"/>
      <c r="E11" s="16"/>
      <c r="F11" s="16"/>
      <c r="G11" s="17"/>
      <c r="H11" s="16"/>
      <c r="I11" s="16"/>
      <c r="J11" s="45"/>
      <c r="K11" s="16"/>
      <c r="L11" s="18"/>
      <c r="M11" s="18"/>
      <c r="N11" s="18"/>
      <c r="O11" s="18"/>
      <c r="P11" s="18"/>
      <c r="Q11" s="18"/>
      <c r="R11" s="18" t="str">
        <f t="shared" si="1"/>
        <v/>
      </c>
      <c r="S11" s="16"/>
      <c r="T11" s="19" t="s">
        <v>522</v>
      </c>
      <c r="U11" s="3"/>
      <c r="V11" s="3"/>
      <c r="W11" s="3"/>
      <c r="X11" s="3"/>
      <c r="Y11" s="3"/>
      <c r="Z11" s="3"/>
      <c r="AA11" s="3"/>
      <c r="AB11" s="3"/>
      <c r="AC11" s="3"/>
      <c r="AD11" s="3"/>
      <c r="AE11" s="3"/>
      <c r="AF11" s="3"/>
      <c r="AG11" s="3"/>
      <c r="AH11" s="3"/>
      <c r="AI11" s="3"/>
      <c r="AJ11" s="3"/>
      <c r="AK11" s="3"/>
      <c r="AL11" s="3"/>
      <c r="AM11" s="3"/>
      <c r="AN11" s="3"/>
    </row>
    <row r="12" spans="1:40">
      <c r="A12" s="15" t="str">
        <f t="shared" si="0"/>
        <v/>
      </c>
      <c r="B12" s="45"/>
      <c r="C12" s="16"/>
      <c r="D12" s="16"/>
      <c r="E12" s="16"/>
      <c r="F12" s="16"/>
      <c r="G12" s="17"/>
      <c r="H12" s="16"/>
      <c r="I12" s="16"/>
      <c r="J12" s="45"/>
      <c r="K12" s="16"/>
      <c r="L12" s="18"/>
      <c r="M12" s="18"/>
      <c r="N12" s="18"/>
      <c r="O12" s="18"/>
      <c r="P12" s="18"/>
      <c r="Q12" s="18"/>
      <c r="R12" s="18" t="str">
        <f t="shared" si="1"/>
        <v/>
      </c>
      <c r="S12" s="16"/>
      <c r="T12" s="19" t="s">
        <v>523</v>
      </c>
      <c r="U12" s="3"/>
      <c r="V12" s="3"/>
      <c r="W12" s="3"/>
      <c r="X12" s="3"/>
      <c r="Y12" s="3"/>
      <c r="Z12" s="3"/>
      <c r="AA12" s="3"/>
      <c r="AB12" s="3"/>
      <c r="AC12" s="3"/>
      <c r="AD12" s="3"/>
      <c r="AE12" s="3"/>
      <c r="AF12" s="3"/>
      <c r="AG12" s="3"/>
      <c r="AH12" s="3"/>
      <c r="AI12" s="3"/>
      <c r="AJ12" s="3"/>
      <c r="AK12" s="3"/>
      <c r="AL12" s="3"/>
      <c r="AM12" s="3"/>
      <c r="AN12" s="3"/>
    </row>
    <row r="13" spans="1:40">
      <c r="A13" s="15" t="str">
        <f t="shared" si="0"/>
        <v/>
      </c>
      <c r="B13" s="45"/>
      <c r="C13" s="16"/>
      <c r="D13" s="16"/>
      <c r="E13" s="16"/>
      <c r="F13" s="16"/>
      <c r="G13" s="17"/>
      <c r="H13" s="16"/>
      <c r="I13" s="16"/>
      <c r="J13" s="45"/>
      <c r="K13" s="16"/>
      <c r="L13" s="18"/>
      <c r="M13" s="18"/>
      <c r="N13" s="18"/>
      <c r="O13" s="18"/>
      <c r="P13" s="18"/>
      <c r="Q13" s="18"/>
      <c r="R13" s="18" t="str">
        <f t="shared" si="1"/>
        <v/>
      </c>
      <c r="S13" s="16"/>
      <c r="T13" s="19" t="s">
        <v>524</v>
      </c>
      <c r="U13" s="3"/>
      <c r="V13" s="3"/>
      <c r="W13" s="3"/>
      <c r="X13" s="3"/>
      <c r="Y13" s="3"/>
      <c r="Z13" s="3"/>
      <c r="AA13" s="3"/>
      <c r="AB13" s="3"/>
      <c r="AC13" s="3"/>
      <c r="AD13" s="3"/>
      <c r="AE13" s="3"/>
      <c r="AF13" s="3"/>
      <c r="AG13" s="3"/>
      <c r="AH13" s="3"/>
      <c r="AI13" s="3"/>
      <c r="AJ13" s="3"/>
      <c r="AK13" s="3"/>
      <c r="AL13" s="3"/>
      <c r="AM13" s="3"/>
      <c r="AN13" s="3"/>
    </row>
    <row r="14" spans="1:40">
      <c r="A14" s="15" t="str">
        <f t="shared" si="0"/>
        <v/>
      </c>
      <c r="B14" s="45"/>
      <c r="C14" s="16"/>
      <c r="D14" s="16"/>
      <c r="E14" s="16"/>
      <c r="F14" s="16"/>
      <c r="G14" s="17"/>
      <c r="H14" s="16"/>
      <c r="I14" s="16"/>
      <c r="J14" s="45"/>
      <c r="K14" s="16"/>
      <c r="L14" s="18"/>
      <c r="M14" s="18"/>
      <c r="N14" s="18"/>
      <c r="O14" s="18"/>
      <c r="P14" s="18"/>
      <c r="Q14" s="18"/>
      <c r="R14" s="18" t="str">
        <f t="shared" si="1"/>
        <v/>
      </c>
      <c r="S14" s="16"/>
      <c r="T14" s="19" t="s">
        <v>525</v>
      </c>
      <c r="U14" s="3"/>
      <c r="V14" s="3"/>
      <c r="W14" s="3"/>
      <c r="X14" s="3"/>
      <c r="Y14" s="3"/>
      <c r="Z14" s="3"/>
      <c r="AA14" s="3"/>
      <c r="AB14" s="3"/>
      <c r="AC14" s="3"/>
      <c r="AD14" s="3"/>
      <c r="AE14" s="3"/>
      <c r="AF14" s="3"/>
      <c r="AG14" s="3"/>
      <c r="AH14" s="3"/>
      <c r="AI14" s="3"/>
      <c r="AJ14" s="3"/>
      <c r="AK14" s="3"/>
      <c r="AL14" s="3"/>
      <c r="AM14" s="3"/>
      <c r="AN14" s="3"/>
    </row>
    <row r="15" spans="1:40">
      <c r="A15" s="15" t="str">
        <f t="shared" si="0"/>
        <v/>
      </c>
      <c r="B15" s="45"/>
      <c r="C15" s="16"/>
      <c r="D15" s="16"/>
      <c r="E15" s="16"/>
      <c r="F15" s="16"/>
      <c r="G15" s="17"/>
      <c r="H15" s="16"/>
      <c r="I15" s="16"/>
      <c r="J15" s="45"/>
      <c r="K15" s="16"/>
      <c r="L15" s="18"/>
      <c r="M15" s="18"/>
      <c r="N15" s="18"/>
      <c r="O15" s="18"/>
      <c r="P15" s="18"/>
      <c r="Q15" s="18"/>
      <c r="R15" s="18" t="str">
        <f t="shared" si="1"/>
        <v/>
      </c>
      <c r="S15" s="16"/>
      <c r="T15" s="19" t="s">
        <v>526</v>
      </c>
      <c r="U15" s="3"/>
      <c r="V15" s="3"/>
      <c r="W15" s="3"/>
      <c r="X15" s="3"/>
      <c r="Y15" s="3"/>
      <c r="Z15" s="3"/>
      <c r="AA15" s="3"/>
      <c r="AB15" s="3"/>
      <c r="AC15" s="3"/>
      <c r="AD15" s="3"/>
      <c r="AE15" s="3"/>
      <c r="AF15" s="3"/>
      <c r="AG15" s="3"/>
      <c r="AH15" s="3"/>
      <c r="AI15" s="3"/>
      <c r="AJ15" s="3"/>
      <c r="AK15" s="3"/>
      <c r="AL15" s="3"/>
      <c r="AM15" s="3"/>
      <c r="AN15" s="3"/>
    </row>
    <row r="16" spans="1:40">
      <c r="A16" s="15" t="str">
        <f t="shared" si="0"/>
        <v/>
      </c>
      <c r="B16" s="45"/>
      <c r="C16" s="16"/>
      <c r="D16" s="16"/>
      <c r="E16" s="16"/>
      <c r="F16" s="16"/>
      <c r="G16" s="17"/>
      <c r="H16" s="16"/>
      <c r="I16" s="16"/>
      <c r="J16" s="45"/>
      <c r="K16" s="16"/>
      <c r="L16" s="18"/>
      <c r="M16" s="18"/>
      <c r="N16" s="18"/>
      <c r="O16" s="18"/>
      <c r="P16" s="18"/>
      <c r="Q16" s="18"/>
      <c r="R16" s="18" t="str">
        <f t="shared" si="1"/>
        <v/>
      </c>
      <c r="S16" s="16"/>
      <c r="T16" s="19" t="s">
        <v>527</v>
      </c>
      <c r="U16" s="3"/>
      <c r="V16" s="3"/>
      <c r="W16" s="3"/>
      <c r="X16" s="3"/>
      <c r="Y16" s="3"/>
      <c r="Z16" s="3"/>
      <c r="AA16" s="3"/>
      <c r="AB16" s="3"/>
      <c r="AC16" s="3"/>
      <c r="AD16" s="3"/>
      <c r="AE16" s="3"/>
      <c r="AF16" s="3"/>
      <c r="AG16" s="3"/>
      <c r="AH16" s="3"/>
      <c r="AI16" s="3"/>
      <c r="AJ16" s="3"/>
      <c r="AK16" s="3"/>
      <c r="AL16" s="3"/>
      <c r="AM16" s="3"/>
      <c r="AN16" s="3"/>
    </row>
    <row r="17" spans="1:40">
      <c r="A17" s="15" t="str">
        <f t="shared" si="0"/>
        <v/>
      </c>
      <c r="B17" s="45"/>
      <c r="C17" s="16"/>
      <c r="D17" s="16"/>
      <c r="E17" s="16"/>
      <c r="F17" s="16"/>
      <c r="G17" s="17"/>
      <c r="H17" s="16"/>
      <c r="I17" s="16"/>
      <c r="J17" s="45"/>
      <c r="K17" s="16"/>
      <c r="L17" s="18"/>
      <c r="M17" s="18"/>
      <c r="N17" s="18"/>
      <c r="O17" s="18"/>
      <c r="P17" s="18"/>
      <c r="Q17" s="18"/>
      <c r="R17" s="18" t="str">
        <f t="shared" si="1"/>
        <v/>
      </c>
      <c r="S17" s="16"/>
      <c r="T17" s="19" t="s">
        <v>528</v>
      </c>
      <c r="U17" s="3"/>
      <c r="V17" s="3"/>
      <c r="W17" s="3"/>
      <c r="X17" s="3"/>
      <c r="Y17" s="3"/>
      <c r="Z17" s="3"/>
      <c r="AA17" s="3"/>
      <c r="AB17" s="3"/>
      <c r="AC17" s="3"/>
      <c r="AD17" s="3"/>
      <c r="AE17" s="3"/>
      <c r="AF17" s="3"/>
      <c r="AG17" s="3"/>
      <c r="AH17" s="3"/>
      <c r="AI17" s="3"/>
      <c r="AJ17" s="3"/>
      <c r="AK17" s="3"/>
      <c r="AL17" s="3"/>
      <c r="AM17" s="3"/>
      <c r="AN17" s="3"/>
    </row>
    <row r="18" spans="1:40">
      <c r="A18" s="15" t="str">
        <f t="shared" si="0"/>
        <v/>
      </c>
      <c r="B18" s="45"/>
      <c r="C18" s="16"/>
      <c r="D18" s="16"/>
      <c r="E18" s="16"/>
      <c r="F18" s="16"/>
      <c r="G18" s="17"/>
      <c r="H18" s="16"/>
      <c r="I18" s="16"/>
      <c r="J18" s="45"/>
      <c r="K18" s="16"/>
      <c r="L18" s="18"/>
      <c r="M18" s="18"/>
      <c r="N18" s="18"/>
      <c r="O18" s="18"/>
      <c r="P18" s="18"/>
      <c r="Q18" s="18"/>
      <c r="R18" s="18" t="str">
        <f t="shared" si="1"/>
        <v/>
      </c>
      <c r="S18" s="16"/>
      <c r="T18" s="19" t="s">
        <v>529</v>
      </c>
      <c r="U18" s="3"/>
      <c r="V18" s="3"/>
      <c r="W18" s="3"/>
      <c r="X18" s="3"/>
      <c r="Y18" s="3"/>
      <c r="Z18" s="3"/>
      <c r="AA18" s="3"/>
      <c r="AB18" s="3"/>
      <c r="AC18" s="3"/>
      <c r="AD18" s="3"/>
      <c r="AE18" s="3"/>
      <c r="AF18" s="3"/>
      <c r="AG18" s="3"/>
      <c r="AH18" s="3"/>
      <c r="AI18" s="3"/>
      <c r="AJ18" s="3"/>
      <c r="AK18" s="3"/>
      <c r="AL18" s="3"/>
      <c r="AM18" s="3"/>
      <c r="AN18" s="3"/>
    </row>
    <row r="19" spans="1:40">
      <c r="A19" s="15" t="str">
        <f t="shared" si="0"/>
        <v/>
      </c>
      <c r="B19" s="45"/>
      <c r="C19" s="16"/>
      <c r="D19" s="16"/>
      <c r="E19" s="16"/>
      <c r="F19" s="16"/>
      <c r="G19" s="17"/>
      <c r="H19" s="16"/>
      <c r="I19" s="16"/>
      <c r="J19" s="45"/>
      <c r="K19" s="16"/>
      <c r="L19" s="18"/>
      <c r="M19" s="18"/>
      <c r="N19" s="18"/>
      <c r="O19" s="18"/>
      <c r="P19" s="18"/>
      <c r="Q19" s="18"/>
      <c r="R19" s="18" t="str">
        <f t="shared" si="1"/>
        <v/>
      </c>
      <c r="S19" s="16"/>
      <c r="T19" s="19" t="s">
        <v>530</v>
      </c>
      <c r="U19" s="3"/>
      <c r="V19" s="3"/>
      <c r="W19" s="3"/>
      <c r="X19" s="3"/>
      <c r="Y19" s="3"/>
      <c r="Z19" s="3"/>
      <c r="AA19" s="3"/>
      <c r="AB19" s="3"/>
      <c r="AC19" s="3"/>
      <c r="AD19" s="3"/>
      <c r="AE19" s="3"/>
      <c r="AF19" s="3"/>
      <c r="AG19" s="3"/>
      <c r="AH19" s="3"/>
      <c r="AI19" s="3"/>
      <c r="AJ19" s="3"/>
      <c r="AK19" s="3"/>
      <c r="AL19" s="3"/>
      <c r="AM19" s="3"/>
      <c r="AN19" s="3"/>
    </row>
    <row r="20" spans="1:40">
      <c r="A20" s="15" t="str">
        <f t="shared" si="0"/>
        <v/>
      </c>
      <c r="B20" s="45"/>
      <c r="C20" s="16"/>
      <c r="D20" s="16"/>
      <c r="E20" s="16"/>
      <c r="F20" s="16"/>
      <c r="G20" s="17"/>
      <c r="H20" s="16"/>
      <c r="I20" s="16"/>
      <c r="J20" s="45"/>
      <c r="K20" s="16"/>
      <c r="L20" s="18"/>
      <c r="M20" s="18"/>
      <c r="N20" s="18"/>
      <c r="O20" s="18"/>
      <c r="P20" s="18"/>
      <c r="Q20" s="18"/>
      <c r="R20" s="18" t="str">
        <f t="shared" si="1"/>
        <v/>
      </c>
      <c r="S20" s="16"/>
      <c r="T20" s="19" t="s">
        <v>531</v>
      </c>
      <c r="U20" s="3"/>
      <c r="V20" s="3"/>
      <c r="W20" s="3"/>
      <c r="X20" s="3"/>
      <c r="Y20" s="3"/>
      <c r="Z20" s="3"/>
      <c r="AA20" s="3"/>
      <c r="AB20" s="3"/>
      <c r="AC20" s="3"/>
      <c r="AD20" s="3"/>
      <c r="AE20" s="3"/>
      <c r="AF20" s="3"/>
      <c r="AG20" s="3"/>
      <c r="AH20" s="3"/>
      <c r="AI20" s="3"/>
      <c r="AJ20" s="3"/>
      <c r="AK20" s="3"/>
      <c r="AL20" s="3"/>
      <c r="AM20" s="3"/>
      <c r="AN20" s="3"/>
    </row>
    <row r="21" spans="1:40">
      <c r="A21" s="15" t="str">
        <f t="shared" si="0"/>
        <v/>
      </c>
      <c r="B21" s="45"/>
      <c r="C21" s="16"/>
      <c r="D21" s="16"/>
      <c r="E21" s="16"/>
      <c r="F21" s="16"/>
      <c r="G21" s="17"/>
      <c r="H21" s="16"/>
      <c r="I21" s="16"/>
      <c r="J21" s="45"/>
      <c r="K21" s="16"/>
      <c r="L21" s="18"/>
      <c r="M21" s="18"/>
      <c r="N21" s="18"/>
      <c r="O21" s="18"/>
      <c r="P21" s="18"/>
      <c r="Q21" s="18"/>
      <c r="R21" s="18" t="str">
        <f t="shared" si="1"/>
        <v/>
      </c>
      <c r="S21" s="16"/>
      <c r="T21" s="19" t="s">
        <v>532</v>
      </c>
      <c r="U21" s="3"/>
      <c r="V21" s="3"/>
      <c r="W21" s="3"/>
      <c r="X21" s="3"/>
      <c r="Y21" s="3"/>
      <c r="Z21" s="3"/>
      <c r="AA21" s="3"/>
      <c r="AB21" s="3"/>
      <c r="AC21" s="3"/>
      <c r="AD21" s="3"/>
      <c r="AE21" s="3"/>
      <c r="AF21" s="3"/>
      <c r="AG21" s="3"/>
      <c r="AH21" s="3"/>
      <c r="AI21" s="3"/>
      <c r="AJ21" s="3"/>
      <c r="AK21" s="3"/>
      <c r="AL21" s="3"/>
      <c r="AM21" s="3"/>
      <c r="AN21" s="3"/>
    </row>
    <row r="22" spans="1:40">
      <c r="A22" s="15" t="str">
        <f t="shared" si="0"/>
        <v/>
      </c>
      <c r="B22" s="45"/>
      <c r="C22" s="16"/>
      <c r="D22" s="16"/>
      <c r="E22" s="16"/>
      <c r="F22" s="16"/>
      <c r="G22" s="17"/>
      <c r="H22" s="16"/>
      <c r="I22" s="16"/>
      <c r="J22" s="45"/>
      <c r="K22" s="16"/>
      <c r="L22" s="18"/>
      <c r="M22" s="18"/>
      <c r="N22" s="18"/>
      <c r="O22" s="18"/>
      <c r="P22" s="18"/>
      <c r="Q22" s="18"/>
      <c r="R22" s="18" t="str">
        <f t="shared" si="1"/>
        <v/>
      </c>
      <c r="S22" s="16"/>
      <c r="T22" s="19" t="s">
        <v>533</v>
      </c>
      <c r="U22" s="3"/>
      <c r="V22" s="3"/>
      <c r="W22" s="3"/>
      <c r="X22" s="3"/>
      <c r="Y22" s="3"/>
      <c r="Z22" s="3"/>
      <c r="AA22" s="3"/>
      <c r="AB22" s="3"/>
      <c r="AC22" s="3"/>
      <c r="AD22" s="3"/>
      <c r="AE22" s="3"/>
      <c r="AF22" s="3"/>
      <c r="AG22" s="3"/>
      <c r="AH22" s="3"/>
      <c r="AI22" s="3"/>
      <c r="AJ22" s="3"/>
      <c r="AK22" s="3"/>
      <c r="AL22" s="3"/>
      <c r="AM22" s="3"/>
      <c r="AN22" s="3"/>
    </row>
    <row r="23" spans="1:40">
      <c r="A23" s="15" t="str">
        <f t="shared" si="0"/>
        <v/>
      </c>
      <c r="B23" s="45"/>
      <c r="C23" s="16"/>
      <c r="D23" s="16"/>
      <c r="E23" s="16"/>
      <c r="F23" s="16"/>
      <c r="G23" s="17"/>
      <c r="H23" s="16"/>
      <c r="I23" s="16"/>
      <c r="J23" s="45"/>
      <c r="K23" s="16"/>
      <c r="L23" s="18"/>
      <c r="M23" s="18"/>
      <c r="N23" s="18"/>
      <c r="O23" s="18"/>
      <c r="P23" s="18"/>
      <c r="Q23" s="18"/>
      <c r="R23" s="18" t="str">
        <f t="shared" si="1"/>
        <v/>
      </c>
      <c r="S23" s="16"/>
      <c r="T23" s="19" t="s">
        <v>538</v>
      </c>
      <c r="U23" s="3"/>
      <c r="V23" s="3"/>
      <c r="W23" s="3"/>
      <c r="X23" s="3"/>
      <c r="Y23" s="3"/>
      <c r="Z23" s="3"/>
      <c r="AA23" s="3"/>
      <c r="AB23" s="3"/>
      <c r="AC23" s="3"/>
      <c r="AD23" s="3"/>
      <c r="AE23" s="3"/>
      <c r="AF23" s="3"/>
      <c r="AG23" s="3"/>
      <c r="AH23" s="3"/>
      <c r="AI23" s="3"/>
      <c r="AJ23" s="3"/>
      <c r="AK23" s="3"/>
      <c r="AL23" s="3"/>
      <c r="AM23" s="3"/>
      <c r="AN23" s="3"/>
    </row>
    <row r="24" spans="1:40">
      <c r="A24" s="15" t="str">
        <f t="shared" si="0"/>
        <v/>
      </c>
      <c r="B24" s="45"/>
      <c r="C24" s="16"/>
      <c r="D24" s="16"/>
      <c r="E24" s="16"/>
      <c r="F24" s="16"/>
      <c r="G24" s="17"/>
      <c r="H24" s="16"/>
      <c r="I24" s="16"/>
      <c r="J24" s="45"/>
      <c r="K24" s="16"/>
      <c r="L24" s="18"/>
      <c r="M24" s="18"/>
      <c r="N24" s="18"/>
      <c r="O24" s="18"/>
      <c r="P24" s="18"/>
      <c r="Q24" s="18"/>
      <c r="R24" s="18" t="str">
        <f t="shared" si="1"/>
        <v/>
      </c>
      <c r="S24" s="16"/>
      <c r="T24" s="19" t="s">
        <v>539</v>
      </c>
      <c r="U24" s="3"/>
      <c r="V24" s="3"/>
      <c r="W24" s="3"/>
      <c r="X24" s="3"/>
      <c r="Y24" s="3"/>
      <c r="Z24" s="3"/>
      <c r="AA24" s="3"/>
      <c r="AB24" s="3"/>
      <c r="AC24" s="3"/>
      <c r="AD24" s="3"/>
      <c r="AE24" s="3"/>
      <c r="AF24" s="3"/>
      <c r="AG24" s="3"/>
      <c r="AH24" s="3"/>
      <c r="AI24" s="3"/>
      <c r="AJ24" s="3"/>
      <c r="AK24" s="3"/>
      <c r="AL24" s="3"/>
      <c r="AM24" s="3"/>
      <c r="AN24" s="3"/>
    </row>
    <row r="25" spans="1:40">
      <c r="A25" s="15" t="str">
        <f t="shared" si="0"/>
        <v/>
      </c>
      <c r="B25" s="45"/>
      <c r="C25" s="16"/>
      <c r="D25" s="16"/>
      <c r="E25" s="16"/>
      <c r="F25" s="16"/>
      <c r="G25" s="17"/>
      <c r="H25" s="16"/>
      <c r="I25" s="16"/>
      <c r="J25" s="45"/>
      <c r="K25" s="16"/>
      <c r="L25" s="18"/>
      <c r="M25" s="18"/>
      <c r="N25" s="18"/>
      <c r="O25" s="18"/>
      <c r="P25" s="18"/>
      <c r="Q25" s="18"/>
      <c r="R25" s="18" t="str">
        <f t="shared" si="1"/>
        <v/>
      </c>
      <c r="S25" s="16"/>
      <c r="T25" s="19" t="s">
        <v>540</v>
      </c>
      <c r="U25" s="3"/>
      <c r="V25" s="3"/>
      <c r="W25" s="3"/>
      <c r="X25" s="3"/>
      <c r="Y25" s="3"/>
      <c r="Z25" s="3"/>
      <c r="AA25" s="3"/>
      <c r="AB25" s="3"/>
      <c r="AC25" s="3"/>
      <c r="AD25" s="3"/>
      <c r="AE25" s="3"/>
      <c r="AF25" s="3"/>
      <c r="AG25" s="3"/>
      <c r="AH25" s="3"/>
      <c r="AI25" s="3"/>
      <c r="AJ25" s="3"/>
      <c r="AK25" s="3"/>
      <c r="AL25" s="3"/>
      <c r="AM25" s="3"/>
      <c r="AN25" s="3"/>
    </row>
    <row r="26" spans="1:40">
      <c r="A26" s="15" t="str">
        <f t="shared" si="0"/>
        <v/>
      </c>
      <c r="B26" s="45"/>
      <c r="C26" s="16"/>
      <c r="D26" s="16"/>
      <c r="E26" s="16"/>
      <c r="F26" s="16"/>
      <c r="G26" s="17"/>
      <c r="H26" s="16"/>
      <c r="I26" s="16"/>
      <c r="J26" s="45"/>
      <c r="K26" s="16"/>
      <c r="L26" s="18"/>
      <c r="M26" s="18"/>
      <c r="N26" s="18"/>
      <c r="O26" s="18"/>
      <c r="P26" s="18"/>
      <c r="Q26" s="18"/>
      <c r="R26" s="18" t="str">
        <f t="shared" si="1"/>
        <v/>
      </c>
      <c r="S26" s="16"/>
      <c r="T26" s="19" t="s">
        <v>541</v>
      </c>
      <c r="U26" s="3"/>
      <c r="V26" s="3"/>
      <c r="W26" s="3"/>
      <c r="X26" s="3"/>
      <c r="Y26" s="3"/>
      <c r="Z26" s="3"/>
      <c r="AA26" s="3"/>
      <c r="AB26" s="3"/>
      <c r="AC26" s="3"/>
      <c r="AD26" s="3"/>
      <c r="AE26" s="3"/>
      <c r="AF26" s="3"/>
      <c r="AG26" s="3"/>
      <c r="AH26" s="3"/>
      <c r="AI26" s="3"/>
      <c r="AJ26" s="3"/>
      <c r="AK26" s="3"/>
      <c r="AL26" s="3"/>
      <c r="AM26" s="3"/>
      <c r="AN26" s="3"/>
    </row>
    <row r="27" spans="1:40">
      <c r="A27" s="15" t="str">
        <f t="shared" si="0"/>
        <v/>
      </c>
      <c r="B27" s="45"/>
      <c r="C27" s="16"/>
      <c r="D27" s="16"/>
      <c r="E27" s="16"/>
      <c r="F27" s="16"/>
      <c r="G27" s="17"/>
      <c r="H27" s="16"/>
      <c r="I27" s="16"/>
      <c r="J27" s="45"/>
      <c r="K27" s="16"/>
      <c r="L27" s="18"/>
      <c r="M27" s="18"/>
      <c r="N27" s="18"/>
      <c r="O27" s="18"/>
      <c r="P27" s="18"/>
      <c r="Q27" s="18"/>
      <c r="R27" s="18" t="str">
        <f t="shared" si="1"/>
        <v/>
      </c>
      <c r="S27" s="16"/>
      <c r="T27" s="19" t="s">
        <v>542</v>
      </c>
      <c r="U27" s="3"/>
      <c r="V27" s="3"/>
      <c r="W27" s="3"/>
      <c r="X27" s="3"/>
      <c r="Y27" s="3"/>
      <c r="Z27" s="3"/>
      <c r="AA27" s="3"/>
      <c r="AB27" s="3"/>
      <c r="AC27" s="3"/>
      <c r="AD27" s="3"/>
      <c r="AE27" s="3"/>
      <c r="AF27" s="3"/>
      <c r="AG27" s="3"/>
      <c r="AH27" s="3"/>
      <c r="AI27" s="3"/>
      <c r="AJ27" s="3"/>
      <c r="AK27" s="3"/>
      <c r="AL27" s="3"/>
      <c r="AM27" s="3"/>
      <c r="AN27" s="3"/>
    </row>
    <row r="28" spans="1:40">
      <c r="A28" s="15" t="str">
        <f t="shared" si="0"/>
        <v/>
      </c>
      <c r="B28" s="45"/>
      <c r="C28" s="16"/>
      <c r="D28" s="16"/>
      <c r="E28" s="16"/>
      <c r="F28" s="16"/>
      <c r="G28" s="17"/>
      <c r="H28" s="16"/>
      <c r="I28" s="16"/>
      <c r="J28" s="45"/>
      <c r="K28" s="16"/>
      <c r="L28" s="18"/>
      <c r="M28" s="18"/>
      <c r="N28" s="18"/>
      <c r="O28" s="18"/>
      <c r="P28" s="18"/>
      <c r="Q28" s="18"/>
      <c r="R28" s="18" t="str">
        <f t="shared" si="1"/>
        <v/>
      </c>
      <c r="S28" s="16"/>
      <c r="T28" s="19" t="s">
        <v>627</v>
      </c>
      <c r="U28" s="3"/>
      <c r="V28" s="3"/>
      <c r="W28" s="3"/>
      <c r="X28" s="3"/>
      <c r="Y28" s="3"/>
      <c r="Z28" s="3"/>
      <c r="AA28" s="3"/>
      <c r="AB28" s="3"/>
      <c r="AC28" s="3"/>
      <c r="AD28" s="3"/>
      <c r="AE28" s="3"/>
      <c r="AF28" s="3"/>
      <c r="AG28" s="3"/>
      <c r="AH28" s="3"/>
      <c r="AI28" s="3"/>
      <c r="AJ28" s="3"/>
      <c r="AK28" s="3"/>
      <c r="AL28" s="3"/>
      <c r="AM28" s="3"/>
      <c r="AN28" s="3"/>
    </row>
    <row r="29" spans="1:40">
      <c r="A29" s="15" t="str">
        <f t="shared" si="0"/>
        <v/>
      </c>
      <c r="B29" s="45"/>
      <c r="C29" s="16"/>
      <c r="D29" s="16"/>
      <c r="E29" s="16"/>
      <c r="F29" s="16"/>
      <c r="G29" s="17"/>
      <c r="H29" s="16"/>
      <c r="I29" s="16"/>
      <c r="J29" s="45"/>
      <c r="K29" s="16"/>
      <c r="L29" s="18"/>
      <c r="M29" s="18"/>
      <c r="N29" s="18"/>
      <c r="O29" s="18"/>
      <c r="P29" s="18"/>
      <c r="Q29" s="18"/>
      <c r="R29" s="18" t="str">
        <f t="shared" si="1"/>
        <v/>
      </c>
      <c r="S29" s="16"/>
      <c r="T29" s="19" t="s">
        <v>672</v>
      </c>
      <c r="U29" s="3"/>
      <c r="V29" s="3"/>
      <c r="W29" s="3"/>
      <c r="X29" s="3"/>
      <c r="Y29" s="3"/>
      <c r="Z29" s="3"/>
      <c r="AA29" s="3"/>
      <c r="AB29" s="3"/>
      <c r="AC29" s="3"/>
      <c r="AD29" s="3"/>
      <c r="AE29" s="3"/>
      <c r="AF29" s="3"/>
      <c r="AG29" s="3"/>
      <c r="AH29" s="3"/>
      <c r="AI29" s="3"/>
      <c r="AJ29" s="3"/>
      <c r="AK29" s="3"/>
      <c r="AL29" s="3"/>
      <c r="AM29" s="3"/>
      <c r="AN29" s="3"/>
    </row>
    <row r="30" spans="1:40">
      <c r="A30" s="15" t="str">
        <f t="shared" si="0"/>
        <v/>
      </c>
      <c r="B30" s="45"/>
      <c r="C30" s="16"/>
      <c r="D30" s="16"/>
      <c r="E30" s="16"/>
      <c r="F30" s="16"/>
      <c r="G30" s="17"/>
      <c r="H30" s="16"/>
      <c r="I30" s="16"/>
      <c r="J30" s="45"/>
      <c r="K30" s="16"/>
      <c r="L30" s="18"/>
      <c r="M30" s="18"/>
      <c r="N30" s="18"/>
      <c r="O30" s="18"/>
      <c r="P30" s="18"/>
      <c r="Q30" s="18"/>
      <c r="R30" s="18" t="str">
        <f t="shared" si="1"/>
        <v/>
      </c>
      <c r="S30" s="16"/>
      <c r="T30" s="19" t="s">
        <v>673</v>
      </c>
      <c r="U30" s="3"/>
      <c r="V30" s="3"/>
      <c r="W30" s="3"/>
      <c r="X30" s="3"/>
      <c r="Y30" s="3"/>
      <c r="Z30" s="3"/>
      <c r="AA30" s="3"/>
      <c r="AB30" s="3"/>
      <c r="AC30" s="3"/>
      <c r="AD30" s="3"/>
      <c r="AE30" s="3"/>
      <c r="AF30" s="3"/>
      <c r="AG30" s="3"/>
      <c r="AH30" s="3"/>
      <c r="AI30" s="3"/>
      <c r="AJ30" s="3"/>
      <c r="AK30" s="3"/>
      <c r="AL30" s="3"/>
      <c r="AM30" s="3"/>
      <c r="AN30" s="3"/>
    </row>
    <row r="31" spans="1:40">
      <c r="A31" s="143" t="s">
        <v>968</v>
      </c>
      <c r="B31" s="45"/>
      <c r="C31" s="16"/>
      <c r="D31" s="16"/>
      <c r="E31" s="16"/>
      <c r="F31" s="16"/>
      <c r="G31" s="17"/>
      <c r="H31" s="16"/>
      <c r="I31" s="16"/>
      <c r="J31" s="45"/>
      <c r="K31" s="16" t="s">
        <v>605</v>
      </c>
      <c r="L31" s="18"/>
      <c r="M31" s="18">
        <f t="shared" ref="M31:Q31" si="2">SUM(M8:M30)</f>
        <v>0</v>
      </c>
      <c r="N31" s="18">
        <f t="shared" si="2"/>
        <v>0</v>
      </c>
      <c r="O31" s="18">
        <f t="shared" si="2"/>
        <v>0</v>
      </c>
      <c r="P31" s="18">
        <f t="shared" si="2"/>
        <v>0</v>
      </c>
      <c r="Q31" s="18">
        <f t="shared" si="2"/>
        <v>0</v>
      </c>
      <c r="R31" s="18" t="str">
        <f t="shared" si="1"/>
        <v/>
      </c>
      <c r="S31" s="16" t="s">
        <v>605</v>
      </c>
      <c r="U31" s="3"/>
      <c r="V31" s="3"/>
      <c r="W31" s="3"/>
      <c r="X31" s="3"/>
      <c r="Y31" s="3"/>
      <c r="Z31" s="3"/>
      <c r="AA31" s="3"/>
      <c r="AB31" s="3"/>
      <c r="AC31" s="3"/>
      <c r="AD31" s="3"/>
      <c r="AE31" s="3"/>
      <c r="AF31" s="3"/>
      <c r="AG31" s="3"/>
      <c r="AH31" s="3"/>
      <c r="AI31" s="3"/>
      <c r="AJ31" s="3"/>
      <c r="AK31" s="3"/>
      <c r="AL31" s="3"/>
      <c r="AM31" s="3"/>
      <c r="AN31" s="3"/>
    </row>
    <row r="32" spans="1:40">
      <c r="A32" s="45" t="s">
        <v>949</v>
      </c>
      <c r="B32" s="45"/>
      <c r="C32" s="16"/>
      <c r="D32" s="16"/>
      <c r="E32" s="16"/>
      <c r="F32" s="16"/>
      <c r="G32" s="17"/>
      <c r="H32" s="16"/>
      <c r="I32" s="16"/>
      <c r="J32" s="45"/>
      <c r="K32" s="16"/>
      <c r="L32" s="18"/>
      <c r="M32" s="18"/>
      <c r="N32" s="18">
        <f>P31</f>
        <v>0</v>
      </c>
      <c r="O32" s="18">
        <f>P31</f>
        <v>0</v>
      </c>
      <c r="P32" s="18"/>
      <c r="Q32" s="18"/>
      <c r="R32" s="18"/>
      <c r="S32" s="16" t="s">
        <v>605</v>
      </c>
      <c r="U32" s="3"/>
      <c r="V32" s="3"/>
      <c r="W32" s="3"/>
      <c r="X32" s="3"/>
      <c r="Y32" s="3"/>
      <c r="Z32" s="3"/>
      <c r="AA32" s="3"/>
      <c r="AB32" s="3"/>
      <c r="AC32" s="3"/>
      <c r="AD32" s="3"/>
      <c r="AE32" s="3"/>
      <c r="AF32" s="3"/>
      <c r="AG32" s="3"/>
      <c r="AH32" s="3"/>
      <c r="AI32" s="3"/>
      <c r="AJ32" s="3"/>
      <c r="AK32" s="3"/>
      <c r="AL32" s="3"/>
      <c r="AM32" s="3"/>
      <c r="AN32" s="3"/>
    </row>
    <row r="33" ht="13.5" customHeight="1" spans="1:40">
      <c r="A33" s="66" t="s">
        <v>969</v>
      </c>
      <c r="B33" s="104"/>
      <c r="C33" s="21"/>
      <c r="D33" s="21"/>
      <c r="E33" s="21"/>
      <c r="F33" s="22"/>
      <c r="G33" s="22"/>
      <c r="H33" s="22"/>
      <c r="I33" s="22"/>
      <c r="J33" s="23"/>
      <c r="K33" s="30"/>
      <c r="L33" s="18"/>
      <c r="M33" s="18">
        <f>M31-M32</f>
        <v>0</v>
      </c>
      <c r="N33" s="18">
        <f>N31-N32</f>
        <v>0</v>
      </c>
      <c r="O33" s="18">
        <f>O31-O32</f>
        <v>0</v>
      </c>
      <c r="P33" s="18"/>
      <c r="Q33" s="18">
        <f>Q31-Q32</f>
        <v>0</v>
      </c>
      <c r="R33" s="18" t="str">
        <f t="shared" si="1"/>
        <v/>
      </c>
      <c r="S33" s="30" t="s">
        <v>605</v>
      </c>
      <c r="U33" s="3"/>
      <c r="V33" s="3"/>
      <c r="W33" s="3"/>
      <c r="X33" s="3"/>
      <c r="Y33" s="3"/>
      <c r="Z33" s="3"/>
      <c r="AA33" s="3"/>
      <c r="AB33" s="3"/>
      <c r="AC33" s="3"/>
      <c r="AD33" s="3"/>
      <c r="AE33" s="3"/>
      <c r="AF33" s="3"/>
      <c r="AG33" s="3"/>
      <c r="AH33" s="3"/>
      <c r="AI33" s="3"/>
      <c r="AJ33" s="3"/>
      <c r="AK33" s="3"/>
      <c r="AL33" s="3"/>
      <c r="AM33" s="3"/>
      <c r="AN33" s="3"/>
    </row>
    <row r="34" ht="15.75" customHeight="1" spans="1:40">
      <c r="A34" s="3" t="str">
        <f>基本信息输入表!$K$6&amp;"填表人："&amp;基本信息输入表!$M$55</f>
        <v>产权持有人填表人：袁佳</v>
      </c>
      <c r="Q34" s="3" t="str">
        <f>"评估人员："&amp;基本信息输入表!$Q$55</f>
        <v>评估人员：韩策</v>
      </c>
      <c r="T34" s="24"/>
      <c r="U34" s="3"/>
      <c r="V34" s="3"/>
      <c r="W34" s="3"/>
      <c r="X34" s="3"/>
      <c r="Y34" s="3"/>
      <c r="Z34" s="3"/>
      <c r="AA34" s="3"/>
      <c r="AB34" s="3"/>
      <c r="AC34" s="3"/>
      <c r="AD34" s="3"/>
      <c r="AE34" s="3"/>
      <c r="AF34" s="3"/>
      <c r="AG34" s="3"/>
      <c r="AH34" s="3"/>
      <c r="AI34" s="3"/>
      <c r="AJ34" s="3"/>
      <c r="AK34" s="3"/>
      <c r="AL34" s="3"/>
      <c r="AM34" s="3"/>
      <c r="AN34" s="3"/>
    </row>
    <row r="35" ht="15.75" customHeight="1" spans="1:40">
      <c r="A35" s="3" t="str">
        <f>"填表日期："&amp;YEAR(基本信息输入表!$O$55)&amp;"年"&amp;MONTH(基本信息输入表!$O$55)&amp;"月"&amp;DAY(基本信息输入表!$O$55)&amp;"日"</f>
        <v>填表日期：2025年12月15日</v>
      </c>
      <c r="U35" s="3"/>
      <c r="V35" s="3"/>
      <c r="W35" s="3"/>
      <c r="X35" s="3"/>
      <c r="Y35" s="3"/>
      <c r="Z35" s="3"/>
      <c r="AA35" s="3"/>
      <c r="AB35" s="3"/>
      <c r="AC35" s="3"/>
      <c r="AD35" s="3"/>
      <c r="AE35" s="3"/>
      <c r="AF35" s="3"/>
      <c r="AG35" s="3"/>
      <c r="AH35" s="3"/>
      <c r="AI35" s="3"/>
      <c r="AJ35" s="3"/>
      <c r="AK35" s="3"/>
      <c r="AL35" s="3"/>
      <c r="AM35" s="3"/>
      <c r="AN35" s="3"/>
    </row>
    <row r="36" spans="1:40">
      <c r="U36" s="3"/>
      <c r="V36" s="3"/>
      <c r="W36" s="3"/>
      <c r="X36" s="3"/>
      <c r="Y36" s="3"/>
      <c r="Z36" s="3"/>
      <c r="AA36" s="3"/>
      <c r="AB36" s="3"/>
      <c r="AC36" s="3"/>
      <c r="AD36" s="3"/>
      <c r="AE36" s="3"/>
      <c r="AF36" s="3"/>
      <c r="AG36" s="3"/>
      <c r="AH36" s="3"/>
      <c r="AI36" s="3"/>
      <c r="AJ36" s="3"/>
      <c r="AK36" s="3"/>
      <c r="AL36" s="3"/>
      <c r="AM36" s="3"/>
      <c r="AN36" s="3"/>
    </row>
  </sheetData>
  <mergeCells count="26">
    <mergeCell ref="A2:S2"/>
    <mergeCell ref="A3:S3"/>
    <mergeCell ref="R4:S4"/>
    <mergeCell ref="A5:F5"/>
    <mergeCell ref="A31:C31"/>
    <mergeCell ref="A32:C32"/>
    <mergeCell ref="A33:C33"/>
    <mergeCell ref="A6:A7"/>
    <mergeCell ref="B6:B7"/>
    <mergeCell ref="C6:C7"/>
    <mergeCell ref="D6:D7"/>
    <mergeCell ref="E6:E7"/>
    <mergeCell ref="F6:F7"/>
    <mergeCell ref="G6:G7"/>
    <mergeCell ref="H6:H7"/>
    <mergeCell ref="I6:I7"/>
    <mergeCell ref="J6:J7"/>
    <mergeCell ref="K6:K7"/>
    <mergeCell ref="L6:L7"/>
    <mergeCell ref="M6:M7"/>
    <mergeCell ref="N6:N7"/>
    <mergeCell ref="O6:O7"/>
    <mergeCell ref="P6:P7"/>
    <mergeCell ref="Q6:Q7"/>
    <mergeCell ref="R6:R7"/>
    <mergeCell ref="S6:S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scale="66" fitToHeight="0" orientation="landscape"/>
  <headerFooter scaleWithDoc="0">
    <oddFooter>&amp;C&amp;"宋体,常规"&amp;10第&amp;"Arial Narrow,常规"&amp;P&amp;"宋体,常规"页，共&amp;"Arial Narrow,常规"&amp;N&amp;"宋体,常规"页</oddFooter>
  </headerFooter>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投资性地产公允计量">
    <pageSetUpPr fitToPage="1"/>
  </sheetPr>
  <dimension ref="A1:Z29"/>
  <sheetViews>
    <sheetView showGridLines="0" topLeftCell="A8" workbookViewId="0">
      <selection activeCell="E54" sqref="E54"/>
    </sheetView>
  </sheetViews>
  <sheetFormatPr defaultColWidth="9" defaultRowHeight="13.2"/>
  <cols>
    <col min="1" max="1" width="6.16666666666667" style="3" customWidth="1"/>
    <col min="2" max="2" width="10.6666666666667" style="3" customWidth="1"/>
    <col min="3" max="3" width="7.66666666666667" style="3" customWidth="1"/>
    <col min="4" max="4" width="19.1666666666667" style="3" customWidth="1"/>
    <col min="5" max="5" width="9.66666666666667" style="3" customWidth="1"/>
    <col min="6" max="6" width="7.5" style="3" customWidth="1"/>
    <col min="7" max="8" width="7.66666666666667" style="3" customWidth="1"/>
    <col min="9" max="9" width="7.16666666666667" style="3" customWidth="1"/>
    <col min="10" max="12" width="8.16666666666667" style="3" customWidth="1"/>
    <col min="13" max="13" width="16.5" style="3" customWidth="1"/>
    <col min="14" max="14" width="16.5" style="3" hidden="1" customWidth="1" outlineLevel="1"/>
    <col min="15" max="15" width="10.1666666666667" style="3" customWidth="1" collapsed="1"/>
    <col min="16" max="16" width="12.6666666666667" style="3" customWidth="1"/>
    <col min="17" max="17" width="7.5" style="3" customWidth="1"/>
    <col min="18" max="18" width="18.1666666666667" style="3" customWidth="1"/>
    <col min="19" max="19" width="9" style="2"/>
    <col min="20" max="16384" width="9" style="3"/>
  </cols>
  <sheetData>
    <row r="1" spans="1:26">
      <c r="A1" s="4" t="s">
        <v>398</v>
      </c>
    </row>
    <row r="2" s="1" customFormat="1" ht="25.5" customHeight="1" spans="1:26">
      <c r="A2" s="5" t="s">
        <v>970</v>
      </c>
      <c r="B2" s="5"/>
      <c r="C2" s="5"/>
      <c r="D2" s="5"/>
      <c r="E2" s="5"/>
      <c r="F2" s="5"/>
      <c r="G2" s="5"/>
      <c r="H2" s="5"/>
      <c r="I2" s="5"/>
      <c r="J2" s="5"/>
      <c r="K2" s="5"/>
      <c r="L2" s="5"/>
      <c r="M2" s="5"/>
      <c r="N2" s="5"/>
      <c r="O2" s="5"/>
      <c r="P2" s="5"/>
      <c r="Q2" s="5"/>
      <c r="R2" s="5"/>
      <c r="S2" s="24"/>
      <c r="T2" s="3"/>
      <c r="U2" s="3"/>
      <c r="V2" s="3"/>
      <c r="W2" s="3"/>
      <c r="X2" s="3"/>
      <c r="Y2" s="3"/>
      <c r="Z2" s="3"/>
    </row>
    <row r="3" ht="15.75" customHeight="1" spans="1:26">
      <c r="A3" s="2" t="str">
        <f>"评估基准日："&amp;TEXT(基本信息输入表!M7,"yyyy年mm月dd日")</f>
        <v>评估基准日：2025年11月30日</v>
      </c>
      <c r="B3" s="2"/>
      <c r="C3" s="2"/>
      <c r="D3" s="2"/>
      <c r="E3" s="2"/>
      <c r="F3" s="2"/>
      <c r="G3" s="2"/>
      <c r="H3" s="2"/>
      <c r="I3" s="2"/>
      <c r="J3" s="2"/>
      <c r="K3" s="2"/>
      <c r="L3" s="2"/>
      <c r="M3" s="2"/>
      <c r="N3" s="2"/>
      <c r="O3" s="2"/>
      <c r="P3" s="2"/>
      <c r="Q3" s="2"/>
      <c r="R3" s="2"/>
    </row>
    <row r="4" ht="12" customHeight="1" spans="1:26">
      <c r="B4" s="2"/>
      <c r="C4" s="2"/>
      <c r="D4" s="2"/>
      <c r="E4" s="2"/>
      <c r="F4" s="2"/>
      <c r="G4" s="2"/>
      <c r="H4" s="2"/>
      <c r="I4" s="2"/>
      <c r="J4" s="2"/>
      <c r="K4" s="2"/>
      <c r="L4" s="2"/>
      <c r="M4" s="2"/>
      <c r="N4" s="2"/>
      <c r="O4" s="2"/>
      <c r="P4" s="2"/>
      <c r="Q4" s="2"/>
      <c r="R4" s="25" t="s">
        <v>971</v>
      </c>
    </row>
    <row r="5" ht="13.5" customHeight="1" spans="1:26">
      <c r="A5" s="8" t="str">
        <f>基本信息输入表!K6&amp;"："&amp;基本信息输入表!M6</f>
        <v>产权持有人：湖北省徽工生物技本研究有限公司</v>
      </c>
      <c r="B5" s="8"/>
      <c r="C5" s="8"/>
      <c r="D5" s="8"/>
      <c r="E5" s="8"/>
      <c r="F5" s="8"/>
      <c r="R5" s="10" t="str">
        <f>"金额单位："&amp;基本信息输入表!M10&amp;"元"</f>
        <v>金额单位：人民币元</v>
      </c>
    </row>
    <row r="6" s="63" customFormat="1" ht="25.8" spans="1:26">
      <c r="A6" s="64" t="s">
        <v>401</v>
      </c>
      <c r="B6" s="64" t="s">
        <v>958</v>
      </c>
      <c r="C6" s="86" t="s">
        <v>959</v>
      </c>
      <c r="D6" s="86" t="s">
        <v>932</v>
      </c>
      <c r="E6" s="86" t="s">
        <v>960</v>
      </c>
      <c r="F6" s="64" t="s">
        <v>961</v>
      </c>
      <c r="G6" s="64" t="s">
        <v>962</v>
      </c>
      <c r="H6" s="64" t="s">
        <v>943</v>
      </c>
      <c r="I6" s="64" t="s">
        <v>963</v>
      </c>
      <c r="J6" s="64" t="s">
        <v>964</v>
      </c>
      <c r="K6" s="64" t="s">
        <v>965</v>
      </c>
      <c r="L6" s="64" t="s">
        <v>972</v>
      </c>
      <c r="M6" s="65" t="s">
        <v>973</v>
      </c>
      <c r="N6" s="65" t="s">
        <v>403</v>
      </c>
      <c r="O6" s="64" t="s">
        <v>502</v>
      </c>
      <c r="P6" s="64" t="s">
        <v>405</v>
      </c>
      <c r="Q6" s="64" t="s">
        <v>407</v>
      </c>
      <c r="R6" s="64" t="s">
        <v>503</v>
      </c>
      <c r="S6" s="14" t="s">
        <v>518</v>
      </c>
      <c r="T6" s="3"/>
      <c r="U6" s="3"/>
      <c r="V6" s="3"/>
      <c r="W6" s="3"/>
      <c r="X6" s="3"/>
      <c r="Y6" s="3"/>
      <c r="Z6" s="3"/>
    </row>
    <row r="7" s="344" customFormat="1" spans="1:26">
      <c r="A7" s="15" t="str">
        <f>IF(C7="","",ROW()-6)</f>
        <v/>
      </c>
      <c r="B7" s="45"/>
      <c r="C7" s="16"/>
      <c r="D7" s="16"/>
      <c r="E7" s="16"/>
      <c r="F7" s="16"/>
      <c r="G7" s="17"/>
      <c r="H7" s="16"/>
      <c r="I7" s="16"/>
      <c r="J7" s="45"/>
      <c r="K7" s="16"/>
      <c r="L7" s="18"/>
      <c r="M7" s="18"/>
      <c r="N7" s="18"/>
      <c r="O7" s="18"/>
      <c r="P7" s="18"/>
      <c r="Q7" s="18" t="str">
        <f>IF(O7=0,"",(P7-O7)/O7*100)</f>
        <v/>
      </c>
      <c r="R7" s="16"/>
      <c r="S7" s="19" t="s">
        <v>519</v>
      </c>
      <c r="T7" s="3"/>
      <c r="U7" s="3"/>
      <c r="V7" s="3"/>
      <c r="W7" s="3"/>
      <c r="X7" s="3"/>
      <c r="Y7" s="3"/>
      <c r="Z7" s="3"/>
    </row>
    <row r="8" spans="1:26">
      <c r="A8" s="15" t="str">
        <f t="shared" ref="A8:A26" si="0">IF(C8="","",ROW()-6)</f>
        <v/>
      </c>
      <c r="B8" s="45"/>
      <c r="C8" s="16"/>
      <c r="D8" s="16"/>
      <c r="E8" s="16"/>
      <c r="F8" s="16"/>
      <c r="G8" s="17"/>
      <c r="H8" s="16"/>
      <c r="I8" s="16"/>
      <c r="J8" s="45"/>
      <c r="K8" s="16"/>
      <c r="L8" s="18"/>
      <c r="M8" s="18"/>
      <c r="N8" s="18"/>
      <c r="O8" s="18"/>
      <c r="P8" s="18"/>
      <c r="Q8" s="18" t="str">
        <f t="shared" ref="Q8:Q27" si="1">IF(O8=0,"",(P8-O8)/O8*100)</f>
        <v/>
      </c>
      <c r="R8" s="16"/>
      <c r="S8" s="19" t="s">
        <v>520</v>
      </c>
    </row>
    <row r="9" spans="1:26">
      <c r="A9" s="15" t="str">
        <f t="shared" si="0"/>
        <v/>
      </c>
      <c r="B9" s="45"/>
      <c r="C9" s="16"/>
      <c r="D9" s="16"/>
      <c r="E9" s="16"/>
      <c r="F9" s="16"/>
      <c r="G9" s="17"/>
      <c r="H9" s="16"/>
      <c r="I9" s="16"/>
      <c r="J9" s="45"/>
      <c r="K9" s="16"/>
      <c r="L9" s="18"/>
      <c r="M9" s="18"/>
      <c r="N9" s="18"/>
      <c r="O9" s="18"/>
      <c r="P9" s="18"/>
      <c r="Q9" s="18" t="str">
        <f t="shared" si="1"/>
        <v/>
      </c>
      <c r="R9" s="16"/>
      <c r="S9" s="19" t="s">
        <v>521</v>
      </c>
    </row>
    <row r="10" spans="1:26">
      <c r="A10" s="15" t="str">
        <f t="shared" si="0"/>
        <v/>
      </c>
      <c r="B10" s="45"/>
      <c r="C10" s="16"/>
      <c r="D10" s="16"/>
      <c r="E10" s="16"/>
      <c r="F10" s="16"/>
      <c r="G10" s="17"/>
      <c r="H10" s="16"/>
      <c r="I10" s="16"/>
      <c r="J10" s="45"/>
      <c r="K10" s="16"/>
      <c r="L10" s="18"/>
      <c r="M10" s="18"/>
      <c r="N10" s="18"/>
      <c r="O10" s="18"/>
      <c r="P10" s="18"/>
      <c r="Q10" s="18" t="str">
        <f t="shared" si="1"/>
        <v/>
      </c>
      <c r="R10" s="16"/>
      <c r="S10" s="19" t="s">
        <v>522</v>
      </c>
    </row>
    <row r="11" spans="1:26">
      <c r="A11" s="15" t="str">
        <f t="shared" si="0"/>
        <v/>
      </c>
      <c r="B11" s="45"/>
      <c r="C11" s="16"/>
      <c r="D11" s="16"/>
      <c r="E11" s="16"/>
      <c r="F11" s="16"/>
      <c r="G11" s="17"/>
      <c r="H11" s="16"/>
      <c r="I11" s="16"/>
      <c r="J11" s="45"/>
      <c r="K11" s="16"/>
      <c r="L11" s="18"/>
      <c r="M11" s="18"/>
      <c r="N11" s="18"/>
      <c r="O11" s="18"/>
      <c r="P11" s="18"/>
      <c r="Q11" s="18" t="str">
        <f t="shared" si="1"/>
        <v/>
      </c>
      <c r="R11" s="16"/>
      <c r="S11" s="19" t="s">
        <v>523</v>
      </c>
    </row>
    <row r="12" spans="1:26">
      <c r="A12" s="15" t="str">
        <f t="shared" si="0"/>
        <v/>
      </c>
      <c r="B12" s="45"/>
      <c r="C12" s="16"/>
      <c r="D12" s="16"/>
      <c r="E12" s="16"/>
      <c r="F12" s="16"/>
      <c r="G12" s="17"/>
      <c r="H12" s="16"/>
      <c r="I12" s="16"/>
      <c r="J12" s="45"/>
      <c r="K12" s="16"/>
      <c r="L12" s="18"/>
      <c r="M12" s="18"/>
      <c r="N12" s="18"/>
      <c r="O12" s="18"/>
      <c r="P12" s="18"/>
      <c r="Q12" s="18" t="str">
        <f t="shared" si="1"/>
        <v/>
      </c>
      <c r="R12" s="16"/>
      <c r="S12" s="19" t="s">
        <v>524</v>
      </c>
    </row>
    <row r="13" spans="1:26">
      <c r="A13" s="15" t="str">
        <f t="shared" si="0"/>
        <v/>
      </c>
      <c r="B13" s="45"/>
      <c r="C13" s="16"/>
      <c r="D13" s="16"/>
      <c r="E13" s="16"/>
      <c r="F13" s="16"/>
      <c r="G13" s="17"/>
      <c r="H13" s="16"/>
      <c r="I13" s="16"/>
      <c r="J13" s="45"/>
      <c r="K13" s="16"/>
      <c r="L13" s="18"/>
      <c r="M13" s="18"/>
      <c r="N13" s="18"/>
      <c r="O13" s="18"/>
      <c r="P13" s="18"/>
      <c r="Q13" s="18" t="str">
        <f t="shared" si="1"/>
        <v/>
      </c>
      <c r="R13" s="16"/>
      <c r="S13" s="19" t="s">
        <v>525</v>
      </c>
    </row>
    <row r="14" spans="1:26">
      <c r="A14" s="15" t="str">
        <f t="shared" si="0"/>
        <v/>
      </c>
      <c r="B14" s="45"/>
      <c r="C14" s="16"/>
      <c r="D14" s="16"/>
      <c r="E14" s="16"/>
      <c r="F14" s="16"/>
      <c r="G14" s="17"/>
      <c r="H14" s="16"/>
      <c r="I14" s="16"/>
      <c r="J14" s="45"/>
      <c r="K14" s="16"/>
      <c r="L14" s="18"/>
      <c r="M14" s="18"/>
      <c r="N14" s="18"/>
      <c r="O14" s="18"/>
      <c r="P14" s="18"/>
      <c r="Q14" s="18" t="str">
        <f t="shared" si="1"/>
        <v/>
      </c>
      <c r="R14" s="16"/>
      <c r="S14" s="19" t="s">
        <v>526</v>
      </c>
    </row>
    <row r="15" spans="1:26">
      <c r="A15" s="15" t="str">
        <f t="shared" si="0"/>
        <v/>
      </c>
      <c r="B15" s="45"/>
      <c r="C15" s="16"/>
      <c r="D15" s="16"/>
      <c r="E15" s="16"/>
      <c r="F15" s="16"/>
      <c r="G15" s="17"/>
      <c r="H15" s="16"/>
      <c r="I15" s="16"/>
      <c r="J15" s="45"/>
      <c r="K15" s="16"/>
      <c r="L15" s="18"/>
      <c r="M15" s="18"/>
      <c r="N15" s="18"/>
      <c r="O15" s="18"/>
      <c r="P15" s="18"/>
      <c r="Q15" s="18" t="str">
        <f t="shared" si="1"/>
        <v/>
      </c>
      <c r="R15" s="16"/>
      <c r="S15" s="19" t="s">
        <v>527</v>
      </c>
    </row>
    <row r="16" spans="1:26">
      <c r="A16" s="15" t="str">
        <f t="shared" si="0"/>
        <v/>
      </c>
      <c r="B16" s="45"/>
      <c r="C16" s="16"/>
      <c r="D16" s="16"/>
      <c r="E16" s="16"/>
      <c r="F16" s="16"/>
      <c r="G16" s="17"/>
      <c r="H16" s="16"/>
      <c r="I16" s="16"/>
      <c r="J16" s="45"/>
      <c r="K16" s="16"/>
      <c r="L16" s="18"/>
      <c r="M16" s="18"/>
      <c r="N16" s="18"/>
      <c r="O16" s="18"/>
      <c r="P16" s="18"/>
      <c r="Q16" s="18" t="str">
        <f t="shared" si="1"/>
        <v/>
      </c>
      <c r="R16" s="16"/>
      <c r="S16" s="19" t="s">
        <v>528</v>
      </c>
    </row>
    <row r="17" spans="1:19">
      <c r="A17" s="15" t="str">
        <f t="shared" si="0"/>
        <v/>
      </c>
      <c r="B17" s="45"/>
      <c r="C17" s="16"/>
      <c r="D17" s="16"/>
      <c r="E17" s="16"/>
      <c r="F17" s="16"/>
      <c r="G17" s="17"/>
      <c r="H17" s="16"/>
      <c r="I17" s="16"/>
      <c r="J17" s="45"/>
      <c r="K17" s="16"/>
      <c r="L17" s="18"/>
      <c r="M17" s="18"/>
      <c r="N17" s="18"/>
      <c r="O17" s="18"/>
      <c r="P17" s="18"/>
      <c r="Q17" s="18" t="str">
        <f t="shared" si="1"/>
        <v/>
      </c>
      <c r="R17" s="16"/>
      <c r="S17" s="19" t="s">
        <v>529</v>
      </c>
    </row>
    <row r="18" spans="1:19">
      <c r="A18" s="15" t="str">
        <f t="shared" si="0"/>
        <v/>
      </c>
      <c r="B18" s="45"/>
      <c r="C18" s="16"/>
      <c r="D18" s="16"/>
      <c r="E18" s="16"/>
      <c r="F18" s="16"/>
      <c r="G18" s="17"/>
      <c r="H18" s="16"/>
      <c r="I18" s="16"/>
      <c r="J18" s="45"/>
      <c r="K18" s="16"/>
      <c r="L18" s="18"/>
      <c r="M18" s="18"/>
      <c r="N18" s="18"/>
      <c r="O18" s="18"/>
      <c r="P18" s="18"/>
      <c r="Q18" s="18" t="str">
        <f t="shared" si="1"/>
        <v/>
      </c>
      <c r="R18" s="16"/>
      <c r="S18" s="19" t="s">
        <v>530</v>
      </c>
    </row>
    <row r="19" spans="1:19">
      <c r="A19" s="15" t="str">
        <f t="shared" si="0"/>
        <v/>
      </c>
      <c r="B19" s="45"/>
      <c r="C19" s="16"/>
      <c r="D19" s="16"/>
      <c r="E19" s="16"/>
      <c r="F19" s="16"/>
      <c r="G19" s="17"/>
      <c r="H19" s="16"/>
      <c r="I19" s="16"/>
      <c r="J19" s="45"/>
      <c r="K19" s="16"/>
      <c r="L19" s="18"/>
      <c r="M19" s="18"/>
      <c r="N19" s="18"/>
      <c r="O19" s="18"/>
      <c r="P19" s="18"/>
      <c r="Q19" s="18" t="str">
        <f t="shared" si="1"/>
        <v/>
      </c>
      <c r="R19" s="16"/>
      <c r="S19" s="19" t="s">
        <v>531</v>
      </c>
    </row>
    <row r="20" spans="1:19">
      <c r="A20" s="15" t="str">
        <f t="shared" si="0"/>
        <v/>
      </c>
      <c r="B20" s="45"/>
      <c r="C20" s="16"/>
      <c r="D20" s="16"/>
      <c r="E20" s="16"/>
      <c r="F20" s="16"/>
      <c r="G20" s="17"/>
      <c r="H20" s="16"/>
      <c r="I20" s="16"/>
      <c r="J20" s="45"/>
      <c r="K20" s="16"/>
      <c r="L20" s="18"/>
      <c r="M20" s="18"/>
      <c r="N20" s="18"/>
      <c r="O20" s="18"/>
      <c r="P20" s="18"/>
      <c r="Q20" s="18" t="str">
        <f t="shared" si="1"/>
        <v/>
      </c>
      <c r="R20" s="16"/>
      <c r="S20" s="19" t="s">
        <v>532</v>
      </c>
    </row>
    <row r="21" spans="1:19">
      <c r="A21" s="15" t="str">
        <f t="shared" si="0"/>
        <v/>
      </c>
      <c r="B21" s="45"/>
      <c r="C21" s="16"/>
      <c r="D21" s="16"/>
      <c r="E21" s="16"/>
      <c r="F21" s="16"/>
      <c r="G21" s="17"/>
      <c r="H21" s="16"/>
      <c r="I21" s="16"/>
      <c r="J21" s="45"/>
      <c r="K21" s="16"/>
      <c r="L21" s="18"/>
      <c r="M21" s="18"/>
      <c r="N21" s="18"/>
      <c r="O21" s="18"/>
      <c r="P21" s="18"/>
      <c r="Q21" s="18" t="str">
        <f t="shared" si="1"/>
        <v/>
      </c>
      <c r="R21" s="16"/>
      <c r="S21" s="19" t="s">
        <v>533</v>
      </c>
    </row>
    <row r="22" spans="1:19">
      <c r="A22" s="15" t="str">
        <f t="shared" si="0"/>
        <v/>
      </c>
      <c r="B22" s="45"/>
      <c r="C22" s="16"/>
      <c r="D22" s="16"/>
      <c r="E22" s="16"/>
      <c r="F22" s="16"/>
      <c r="G22" s="17"/>
      <c r="H22" s="16"/>
      <c r="I22" s="16"/>
      <c r="J22" s="45"/>
      <c r="K22" s="16"/>
      <c r="L22" s="18"/>
      <c r="M22" s="18"/>
      <c r="N22" s="18"/>
      <c r="O22" s="18"/>
      <c r="P22" s="18"/>
      <c r="Q22" s="18" t="str">
        <f t="shared" si="1"/>
        <v/>
      </c>
      <c r="R22" s="16"/>
      <c r="S22" s="19" t="s">
        <v>538</v>
      </c>
    </row>
    <row r="23" spans="1:19">
      <c r="A23" s="15" t="str">
        <f t="shared" si="0"/>
        <v/>
      </c>
      <c r="B23" s="45"/>
      <c r="C23" s="16"/>
      <c r="D23" s="16"/>
      <c r="E23" s="16"/>
      <c r="F23" s="16"/>
      <c r="G23" s="17"/>
      <c r="H23" s="16"/>
      <c r="I23" s="16"/>
      <c r="J23" s="45"/>
      <c r="K23" s="16"/>
      <c r="L23" s="18"/>
      <c r="M23" s="18"/>
      <c r="N23" s="18"/>
      <c r="O23" s="18"/>
      <c r="P23" s="18"/>
      <c r="Q23" s="18" t="str">
        <f t="shared" si="1"/>
        <v/>
      </c>
      <c r="R23" s="16"/>
      <c r="S23" s="19" t="s">
        <v>539</v>
      </c>
    </row>
    <row r="24" spans="1:19">
      <c r="A24" s="15" t="str">
        <f t="shared" si="0"/>
        <v/>
      </c>
      <c r="B24" s="45"/>
      <c r="C24" s="16"/>
      <c r="D24" s="16"/>
      <c r="E24" s="16"/>
      <c r="F24" s="16"/>
      <c r="G24" s="17"/>
      <c r="H24" s="16"/>
      <c r="I24" s="16"/>
      <c r="J24" s="45"/>
      <c r="K24" s="16"/>
      <c r="L24" s="18"/>
      <c r="M24" s="18"/>
      <c r="N24" s="18"/>
      <c r="O24" s="18"/>
      <c r="P24" s="18"/>
      <c r="Q24" s="18" t="str">
        <f t="shared" si="1"/>
        <v/>
      </c>
      <c r="R24" s="16"/>
      <c r="S24" s="19" t="s">
        <v>540</v>
      </c>
    </row>
    <row r="25" spans="1:19">
      <c r="A25" s="15" t="str">
        <f t="shared" si="0"/>
        <v/>
      </c>
      <c r="B25" s="45"/>
      <c r="C25" s="16"/>
      <c r="D25" s="16"/>
      <c r="E25" s="16"/>
      <c r="F25" s="16"/>
      <c r="G25" s="17"/>
      <c r="H25" s="16"/>
      <c r="I25" s="16"/>
      <c r="J25" s="45"/>
      <c r="K25" s="16"/>
      <c r="L25" s="18"/>
      <c r="M25" s="18"/>
      <c r="N25" s="18"/>
      <c r="O25" s="18"/>
      <c r="P25" s="18"/>
      <c r="Q25" s="18" t="str">
        <f t="shared" si="1"/>
        <v/>
      </c>
      <c r="R25" s="16"/>
      <c r="S25" s="19" t="s">
        <v>541</v>
      </c>
    </row>
    <row r="26" spans="1:19">
      <c r="A26" s="15" t="str">
        <f t="shared" si="0"/>
        <v/>
      </c>
      <c r="B26" s="45"/>
      <c r="C26" s="16"/>
      <c r="D26" s="16"/>
      <c r="E26" s="16"/>
      <c r="F26" s="16"/>
      <c r="G26" s="17"/>
      <c r="H26" s="16"/>
      <c r="I26" s="16"/>
      <c r="J26" s="45"/>
      <c r="K26" s="16"/>
      <c r="L26" s="18"/>
      <c r="M26" s="18"/>
      <c r="N26" s="18"/>
      <c r="O26" s="18"/>
      <c r="P26" s="18"/>
      <c r="Q26" s="18" t="str">
        <f t="shared" si="1"/>
        <v/>
      </c>
      <c r="R26" s="16"/>
      <c r="S26" s="19" t="s">
        <v>542</v>
      </c>
    </row>
    <row r="27" spans="1:19">
      <c r="A27" s="20" t="s">
        <v>511</v>
      </c>
      <c r="B27" s="104"/>
      <c r="C27" s="104"/>
      <c r="D27" s="104"/>
      <c r="E27" s="104"/>
      <c r="F27" s="21"/>
      <c r="G27" s="22"/>
      <c r="H27" s="22"/>
      <c r="I27" s="22"/>
      <c r="J27" s="22"/>
      <c r="K27" s="22"/>
      <c r="L27" s="18"/>
      <c r="M27" s="18"/>
      <c r="N27" s="18">
        <f>SUM(N7:N26)</f>
        <v>0</v>
      </c>
      <c r="O27" s="18">
        <f>SUM(O7:O26)</f>
        <v>0</v>
      </c>
      <c r="P27" s="18">
        <f>SUM(P7:P26)</f>
        <v>0</v>
      </c>
      <c r="Q27" s="18" t="str">
        <f t="shared" si="1"/>
        <v/>
      </c>
      <c r="R27" s="23"/>
    </row>
    <row r="28" ht="15.75" customHeight="1" spans="1:19">
      <c r="A28" s="3" t="str">
        <f>基本信息输入表!$K$6&amp;"填表人："&amp;基本信息输入表!$M$56</f>
        <v>产权持有人填表人：袁佳</v>
      </c>
      <c r="P28" s="3" t="str">
        <f>"评估人员："&amp;基本信息输入表!$Q$56</f>
        <v>评估人员：韩策</v>
      </c>
      <c r="S28" s="24"/>
    </row>
    <row r="29" ht="15.75" customHeight="1" spans="1:19">
      <c r="A29" s="3" t="str">
        <f>"填表日期："&amp;YEAR(基本信息输入表!$O$56)&amp;"年"&amp;MONTH(基本信息输入表!$O$56)&amp;"月"&amp;DAY(基本信息输入表!$O$56)&amp;"日"</f>
        <v>填表日期：2025年12月15日</v>
      </c>
    </row>
  </sheetData>
  <mergeCells count="4">
    <mergeCell ref="A2:R2"/>
    <mergeCell ref="A3:R3"/>
    <mergeCell ref="A5:F5"/>
    <mergeCell ref="A27:F2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scale="61" fitToHeight="0" orientation="landscape"/>
  <headerFooter scaleWithDoc="0">
    <oddFooter>&amp;C&amp;"宋体,常规"&amp;10第&amp;"Arial Narrow,常规"&amp;P&amp;"宋体,常规"页，共&amp;"Arial Narrow,常规"&amp;N&amp;"宋体,常规"页</oddFooter>
  </headerFooter>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房屋建筑物">
    <pageSetUpPr fitToPage="1"/>
  </sheetPr>
  <dimension ref="A1:AF106"/>
  <sheetViews>
    <sheetView showGridLines="0" zoomScaleSheetLayoutView="70" topLeftCell="A4" workbookViewId="0">
      <selection activeCell="E54" sqref="E54"/>
    </sheetView>
  </sheetViews>
  <sheetFormatPr defaultColWidth="9" defaultRowHeight="15.75" customHeight="1"/>
  <cols>
    <col min="1" max="1" width="5" style="3" customWidth="1"/>
    <col min="2" max="5" width="9.66666666666667" style="3" hidden="1" customWidth="1" outlineLevel="1"/>
    <col min="6" max="6" width="11.1666666666667" style="3" hidden="1" customWidth="1" outlineLevel="1"/>
    <col min="7" max="7" width="7.66666666666667" style="3" customWidth="1" collapsed="1"/>
    <col min="8" max="8" width="13" style="3" customWidth="1"/>
    <col min="9" max="9" width="9.5" style="3" customWidth="1"/>
    <col min="10" max="11" width="9" style="3"/>
    <col min="12" max="15" width="6.66666666666667" style="3" customWidth="1"/>
    <col min="16" max="16" width="8" style="3" customWidth="1"/>
    <col min="17" max="17" width="7.66666666666667" style="3" customWidth="1"/>
    <col min="18" max="18" width="4.66666666666667" style="3" customWidth="1"/>
    <col min="19" max="19" width="7.66666666666667" style="3" customWidth="1"/>
    <col min="20" max="20" width="8" style="3" customWidth="1"/>
    <col min="21" max="22" width="8" style="3" hidden="1" customWidth="1" outlineLevel="1"/>
    <col min="23" max="23" width="7" style="3" customWidth="1" collapsed="1"/>
    <col min="24" max="24" width="6.66666666666667" style="3" customWidth="1"/>
    <col min="25" max="25" width="15" style="3" customWidth="1"/>
    <col min="26" max="26" width="5.5" style="3" customWidth="1"/>
    <col min="27" max="27" width="7.66666666666667" style="3" customWidth="1"/>
    <col min="28" max="28" width="5.5" style="3" customWidth="1"/>
    <col min="29" max="29" width="9.5" style="3" customWidth="1"/>
    <col min="30" max="30" width="7.66666666666667" style="3" customWidth="1"/>
    <col min="31" max="31" width="7.5" style="3" customWidth="1"/>
    <col min="32" max="32" width="10" style="270" customWidth="1"/>
    <col min="33" max="16384" width="9" style="3"/>
  </cols>
  <sheetData>
    <row r="1" customHeight="1" spans="1:32">
      <c r="A1" s="4" t="s">
        <v>398</v>
      </c>
    </row>
    <row r="2" s="1" customFormat="1" ht="30" customHeight="1" spans="1:32">
      <c r="A2" s="5" t="s">
        <v>974</v>
      </c>
      <c r="B2" s="5"/>
      <c r="C2" s="5"/>
      <c r="D2" s="5"/>
      <c r="E2" s="5"/>
      <c r="F2" s="5"/>
      <c r="G2" s="5"/>
      <c r="H2" s="5"/>
      <c r="I2" s="5"/>
      <c r="J2" s="5"/>
      <c r="K2" s="5"/>
      <c r="L2" s="5"/>
      <c r="M2" s="5"/>
      <c r="N2" s="5"/>
      <c r="O2" s="5"/>
      <c r="P2" s="5"/>
      <c r="Q2" s="5"/>
      <c r="R2" s="5"/>
      <c r="S2" s="5"/>
      <c r="T2" s="5"/>
      <c r="U2" s="5"/>
      <c r="V2" s="5"/>
      <c r="W2" s="5"/>
      <c r="X2" s="5"/>
      <c r="Y2" s="5"/>
      <c r="Z2" s="5"/>
      <c r="AA2" s="5"/>
      <c r="AB2" s="5"/>
      <c r="AC2" s="5"/>
      <c r="AD2" s="5"/>
      <c r="AE2" s="338"/>
    </row>
    <row r="3" customHeight="1" spans="1:32">
      <c r="A3" s="2" t="str">
        <f>"评估基准日："&amp;TEXT(基本信息输入表!M7,"yyyy年mm月dd日")</f>
        <v>评估基准日：2025年11月30日</v>
      </c>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3"/>
    </row>
    <row r="4" ht="14.25" customHeight="1" spans="1:32">
      <c r="A4" s="2"/>
      <c r="B4" s="2"/>
      <c r="C4" s="2"/>
      <c r="D4" s="2"/>
      <c r="E4" s="2"/>
      <c r="F4" s="2"/>
      <c r="G4" s="2"/>
      <c r="H4" s="2"/>
      <c r="I4" s="2"/>
      <c r="J4" s="2"/>
      <c r="K4" s="2"/>
      <c r="L4" s="2"/>
      <c r="M4" s="2"/>
      <c r="N4" s="2"/>
      <c r="O4" s="2"/>
      <c r="P4" s="2"/>
      <c r="Q4" s="2"/>
      <c r="R4" s="2"/>
      <c r="S4" s="2"/>
      <c r="T4" s="2"/>
      <c r="U4" s="2"/>
      <c r="V4" s="2"/>
      <c r="W4" s="2"/>
      <c r="X4" s="2"/>
      <c r="Y4" s="2"/>
      <c r="Z4" s="2"/>
      <c r="AA4" s="2"/>
      <c r="AB4" s="2"/>
      <c r="AC4" s="2"/>
      <c r="AD4" s="25" t="s">
        <v>975</v>
      </c>
      <c r="AE4" s="25"/>
      <c r="AF4" s="3"/>
    </row>
    <row r="5" customHeight="1" spans="1:32">
      <c r="A5" s="3" t="str">
        <f>基本信息输入表!K6&amp;"："&amp;基本信息输入表!M6</f>
        <v>产权持有人：湖北省徽工生物技本研究有限公司</v>
      </c>
      <c r="AE5" s="10" t="str">
        <f>"金额单位："&amp;基本信息输入表!M10&amp;"元"</f>
        <v>金额单位：人民币元</v>
      </c>
      <c r="AF5" s="3"/>
    </row>
    <row r="6" s="2" customFormat="1" ht="13.2" spans="1:32">
      <c r="A6" s="38" t="s">
        <v>401</v>
      </c>
      <c r="B6" s="336" t="s">
        <v>976</v>
      </c>
      <c r="C6" s="339" t="s">
        <v>977</v>
      </c>
      <c r="D6" s="336" t="s">
        <v>978</v>
      </c>
      <c r="E6" s="336"/>
      <c r="F6" s="339" t="s">
        <v>979</v>
      </c>
      <c r="G6" s="336" t="s">
        <v>929</v>
      </c>
      <c r="H6" s="166" t="s">
        <v>930</v>
      </c>
      <c r="I6" s="166" t="s">
        <v>980</v>
      </c>
      <c r="J6" s="166" t="s">
        <v>546</v>
      </c>
      <c r="K6" s="166" t="s">
        <v>754</v>
      </c>
      <c r="L6" s="86" t="s">
        <v>756</v>
      </c>
      <c r="M6" s="86" t="s">
        <v>981</v>
      </c>
      <c r="N6" s="86" t="s">
        <v>982</v>
      </c>
      <c r="O6" s="85" t="s">
        <v>983</v>
      </c>
      <c r="P6" s="85" t="s">
        <v>984</v>
      </c>
      <c r="Q6" s="86" t="s">
        <v>985</v>
      </c>
      <c r="R6" s="112" t="s">
        <v>934</v>
      </c>
      <c r="S6" s="112" t="s">
        <v>936</v>
      </c>
      <c r="T6" s="86" t="s">
        <v>986</v>
      </c>
      <c r="U6" s="271" t="s">
        <v>403</v>
      </c>
      <c r="V6" s="334"/>
      <c r="W6" s="38" t="s">
        <v>502</v>
      </c>
      <c r="X6" s="38"/>
      <c r="Y6" s="132" t="s">
        <v>864</v>
      </c>
      <c r="Z6" s="38" t="s">
        <v>405</v>
      </c>
      <c r="AA6" s="38"/>
      <c r="AB6" s="38"/>
      <c r="AC6" s="112" t="s">
        <v>407</v>
      </c>
      <c r="AD6" s="64" t="s">
        <v>937</v>
      </c>
      <c r="AE6" s="112" t="s">
        <v>503</v>
      </c>
    </row>
    <row r="7" s="2" customFormat="1" ht="13.2" spans="1:32">
      <c r="A7" s="133"/>
      <c r="B7" s="256"/>
      <c r="C7" s="340"/>
      <c r="D7" s="341" t="s">
        <v>987</v>
      </c>
      <c r="E7" s="342" t="s">
        <v>988</v>
      </c>
      <c r="F7" s="340"/>
      <c r="G7" s="256"/>
      <c r="H7" s="170"/>
      <c r="I7" s="170"/>
      <c r="J7" s="170"/>
      <c r="K7" s="170"/>
      <c r="L7" s="258"/>
      <c r="M7" s="274"/>
      <c r="N7" s="274"/>
      <c r="O7" s="274"/>
      <c r="P7" s="275"/>
      <c r="Q7" s="274"/>
      <c r="R7" s="136"/>
      <c r="S7" s="139"/>
      <c r="T7" s="274"/>
      <c r="U7" s="335" t="s">
        <v>944</v>
      </c>
      <c r="V7" s="335" t="s">
        <v>989</v>
      </c>
      <c r="W7" s="138" t="s">
        <v>946</v>
      </c>
      <c r="X7" s="139" t="s">
        <v>947</v>
      </c>
      <c r="Y7" s="140"/>
      <c r="Z7" s="139" t="s">
        <v>946</v>
      </c>
      <c r="AA7" s="141" t="s">
        <v>748</v>
      </c>
      <c r="AB7" s="139" t="s">
        <v>947</v>
      </c>
      <c r="AC7" s="141"/>
      <c r="AD7" s="343"/>
      <c r="AE7" s="134"/>
      <c r="AF7" s="14" t="s">
        <v>518</v>
      </c>
    </row>
    <row r="8" ht="15.6" spans="1:32">
      <c r="A8" s="15" t="str">
        <f>IF(I8="","",ROW()-7)</f>
        <v/>
      </c>
      <c r="B8" s="45"/>
      <c r="C8" s="45"/>
      <c r="D8" s="32"/>
      <c r="E8" s="16"/>
      <c r="F8" s="45"/>
      <c r="G8" s="45"/>
      <c r="H8" s="16"/>
      <c r="I8" s="16"/>
      <c r="J8" s="16"/>
      <c r="K8" s="16"/>
      <c r="L8" s="16"/>
      <c r="M8" s="18"/>
      <c r="N8" s="18"/>
      <c r="O8" s="18"/>
      <c r="P8" s="16"/>
      <c r="Q8" s="18"/>
      <c r="R8" s="17"/>
      <c r="S8" s="18" t="str">
        <f t="shared" ref="S8:S24" si="0">IF(Q8=0,"",W8/Q8)</f>
        <v/>
      </c>
      <c r="T8" s="18"/>
      <c r="U8" s="18"/>
      <c r="V8" s="18"/>
      <c r="W8" s="18"/>
      <c r="X8" s="18"/>
      <c r="Y8" s="18"/>
      <c r="Z8" s="18"/>
      <c r="AA8" s="18"/>
      <c r="AB8" s="18">
        <f>IF(AA8="",Z8,AA8*Z8/100)</f>
        <v>0</v>
      </c>
      <c r="AC8" s="18" t="str">
        <f t="shared" ref="AC8:AC25" si="1">IF(X8-Y8=0,"",(AB8-X8+Y8)/(X8-Y8)*100)</f>
        <v/>
      </c>
      <c r="AD8" s="35" t="str">
        <f t="shared" ref="AD8:AD24" si="2">IF(Q8=0,"",Z8/Q8)</f>
        <v/>
      </c>
      <c r="AE8" s="16"/>
      <c r="AF8" s="19" t="s">
        <v>519</v>
      </c>
    </row>
    <row r="9" ht="15.6" spans="1:32">
      <c r="A9" s="15" t="str">
        <f t="shared" ref="A9:A24" si="3">IF(I9="","",ROW()-7)</f>
        <v/>
      </c>
      <c r="B9" s="45"/>
      <c r="C9" s="45"/>
      <c r="D9" s="32"/>
      <c r="E9" s="16"/>
      <c r="F9" s="45"/>
      <c r="G9" s="45"/>
      <c r="H9" s="16"/>
      <c r="I9" s="16"/>
      <c r="J9" s="16"/>
      <c r="K9" s="16"/>
      <c r="L9" s="16"/>
      <c r="M9" s="18"/>
      <c r="N9" s="18"/>
      <c r="O9" s="18"/>
      <c r="P9" s="16"/>
      <c r="Q9" s="18"/>
      <c r="R9" s="17"/>
      <c r="S9" s="18" t="str">
        <f t="shared" si="0"/>
        <v/>
      </c>
      <c r="T9" s="18"/>
      <c r="U9" s="18"/>
      <c r="V9" s="18"/>
      <c r="W9" s="18"/>
      <c r="X9" s="18"/>
      <c r="Y9" s="18"/>
      <c r="Z9" s="18"/>
      <c r="AA9" s="18"/>
      <c r="AB9" s="18">
        <f t="shared" ref="AB9:AB24" si="4">IF(AA9="",Z9,AA9*Z9/100)</f>
        <v>0</v>
      </c>
      <c r="AC9" s="18" t="str">
        <f t="shared" si="1"/>
        <v/>
      </c>
      <c r="AD9" s="35" t="str">
        <f t="shared" si="2"/>
        <v/>
      </c>
      <c r="AE9" s="16"/>
      <c r="AF9" s="19" t="s">
        <v>520</v>
      </c>
    </row>
    <row r="10" ht="15.6" spans="1:32">
      <c r="A10" s="15" t="str">
        <f t="shared" si="3"/>
        <v/>
      </c>
      <c r="B10" s="45"/>
      <c r="C10" s="45"/>
      <c r="D10" s="32"/>
      <c r="E10" s="16"/>
      <c r="F10" s="45"/>
      <c r="G10" s="45"/>
      <c r="H10" s="16"/>
      <c r="I10" s="16"/>
      <c r="J10" s="16"/>
      <c r="K10" s="16"/>
      <c r="L10" s="16"/>
      <c r="M10" s="18"/>
      <c r="N10" s="18"/>
      <c r="O10" s="18"/>
      <c r="P10" s="16"/>
      <c r="Q10" s="18"/>
      <c r="R10" s="17"/>
      <c r="S10" s="18" t="str">
        <f t="shared" si="0"/>
        <v/>
      </c>
      <c r="T10" s="18"/>
      <c r="U10" s="18"/>
      <c r="V10" s="18"/>
      <c r="W10" s="18"/>
      <c r="X10" s="18"/>
      <c r="Y10" s="18"/>
      <c r="Z10" s="18"/>
      <c r="AA10" s="18"/>
      <c r="AB10" s="18">
        <f t="shared" si="4"/>
        <v>0</v>
      </c>
      <c r="AC10" s="18" t="str">
        <f t="shared" si="1"/>
        <v/>
      </c>
      <c r="AD10" s="35" t="str">
        <f t="shared" si="2"/>
        <v/>
      </c>
      <c r="AE10" s="16"/>
      <c r="AF10" s="19" t="s">
        <v>521</v>
      </c>
    </row>
    <row r="11" ht="15.6" spans="1:32">
      <c r="A11" s="15" t="str">
        <f t="shared" si="3"/>
        <v/>
      </c>
      <c r="B11" s="45"/>
      <c r="C11" s="45"/>
      <c r="D11" s="32"/>
      <c r="E11" s="16"/>
      <c r="F11" s="45"/>
      <c r="G11" s="45"/>
      <c r="H11" s="16"/>
      <c r="I11" s="16"/>
      <c r="J11" s="16"/>
      <c r="K11" s="16"/>
      <c r="L11" s="16"/>
      <c r="M11" s="18"/>
      <c r="N11" s="18"/>
      <c r="O11" s="18"/>
      <c r="P11" s="16"/>
      <c r="Q11" s="18"/>
      <c r="R11" s="17"/>
      <c r="S11" s="18" t="str">
        <f t="shared" si="0"/>
        <v/>
      </c>
      <c r="T11" s="18"/>
      <c r="U11" s="18"/>
      <c r="V11" s="18"/>
      <c r="W11" s="18"/>
      <c r="X11" s="18"/>
      <c r="Y11" s="18"/>
      <c r="Z11" s="18"/>
      <c r="AA11" s="18"/>
      <c r="AB11" s="18">
        <f t="shared" si="4"/>
        <v>0</v>
      </c>
      <c r="AC11" s="18" t="str">
        <f t="shared" si="1"/>
        <v/>
      </c>
      <c r="AD11" s="35" t="str">
        <f t="shared" si="2"/>
        <v/>
      </c>
      <c r="AE11" s="16"/>
      <c r="AF11" s="19" t="s">
        <v>522</v>
      </c>
    </row>
    <row r="12" ht="15.6" spans="1:32">
      <c r="A12" s="15" t="str">
        <f t="shared" si="3"/>
        <v/>
      </c>
      <c r="B12" s="45"/>
      <c r="C12" s="45"/>
      <c r="D12" s="32"/>
      <c r="E12" s="16"/>
      <c r="F12" s="45"/>
      <c r="G12" s="45"/>
      <c r="H12" s="16"/>
      <c r="I12" s="16"/>
      <c r="J12" s="16"/>
      <c r="K12" s="16"/>
      <c r="L12" s="16"/>
      <c r="M12" s="18"/>
      <c r="N12" s="18"/>
      <c r="O12" s="18"/>
      <c r="P12" s="16"/>
      <c r="Q12" s="18"/>
      <c r="R12" s="17"/>
      <c r="S12" s="18" t="str">
        <f t="shared" si="0"/>
        <v/>
      </c>
      <c r="T12" s="18"/>
      <c r="U12" s="18"/>
      <c r="V12" s="18"/>
      <c r="W12" s="18"/>
      <c r="X12" s="18"/>
      <c r="Y12" s="18"/>
      <c r="Z12" s="18"/>
      <c r="AA12" s="18"/>
      <c r="AB12" s="18">
        <f t="shared" si="4"/>
        <v>0</v>
      </c>
      <c r="AC12" s="18" t="str">
        <f t="shared" si="1"/>
        <v/>
      </c>
      <c r="AD12" s="35" t="str">
        <f t="shared" si="2"/>
        <v/>
      </c>
      <c r="AE12" s="16"/>
      <c r="AF12" s="19" t="s">
        <v>523</v>
      </c>
    </row>
    <row r="13" ht="15.6" spans="1:32">
      <c r="A13" s="15" t="str">
        <f t="shared" si="3"/>
        <v/>
      </c>
      <c r="B13" s="45"/>
      <c r="C13" s="45"/>
      <c r="D13" s="32"/>
      <c r="E13" s="16"/>
      <c r="F13" s="45"/>
      <c r="G13" s="45"/>
      <c r="H13" s="16"/>
      <c r="I13" s="16"/>
      <c r="J13" s="16"/>
      <c r="K13" s="16"/>
      <c r="L13" s="16"/>
      <c r="M13" s="18"/>
      <c r="N13" s="18"/>
      <c r="O13" s="18"/>
      <c r="P13" s="16"/>
      <c r="Q13" s="18"/>
      <c r="R13" s="17"/>
      <c r="S13" s="18" t="str">
        <f t="shared" si="0"/>
        <v/>
      </c>
      <c r="T13" s="18"/>
      <c r="U13" s="18"/>
      <c r="V13" s="18"/>
      <c r="W13" s="18"/>
      <c r="X13" s="18"/>
      <c r="Y13" s="18"/>
      <c r="Z13" s="18"/>
      <c r="AA13" s="18"/>
      <c r="AB13" s="18">
        <f t="shared" si="4"/>
        <v>0</v>
      </c>
      <c r="AC13" s="18" t="str">
        <f t="shared" si="1"/>
        <v/>
      </c>
      <c r="AD13" s="35" t="str">
        <f t="shared" si="2"/>
        <v/>
      </c>
      <c r="AE13" s="16"/>
      <c r="AF13" s="19" t="s">
        <v>524</v>
      </c>
    </row>
    <row r="14" ht="15.6" spans="1:32">
      <c r="A14" s="15" t="str">
        <f t="shared" si="3"/>
        <v/>
      </c>
      <c r="B14" s="45"/>
      <c r="C14" s="45"/>
      <c r="D14" s="32"/>
      <c r="E14" s="16"/>
      <c r="F14" s="45"/>
      <c r="G14" s="45"/>
      <c r="H14" s="16"/>
      <c r="I14" s="16"/>
      <c r="J14" s="16"/>
      <c r="K14" s="16"/>
      <c r="L14" s="16"/>
      <c r="M14" s="18"/>
      <c r="N14" s="18"/>
      <c r="O14" s="18"/>
      <c r="P14" s="16"/>
      <c r="Q14" s="18"/>
      <c r="R14" s="17"/>
      <c r="S14" s="18" t="str">
        <f t="shared" si="0"/>
        <v/>
      </c>
      <c r="T14" s="18"/>
      <c r="U14" s="18"/>
      <c r="V14" s="18"/>
      <c r="W14" s="18"/>
      <c r="X14" s="18"/>
      <c r="Y14" s="18"/>
      <c r="Z14" s="18"/>
      <c r="AA14" s="18"/>
      <c r="AB14" s="18">
        <f t="shared" si="4"/>
        <v>0</v>
      </c>
      <c r="AC14" s="18" t="str">
        <f t="shared" si="1"/>
        <v/>
      </c>
      <c r="AD14" s="35" t="str">
        <f t="shared" si="2"/>
        <v/>
      </c>
      <c r="AE14" s="16"/>
      <c r="AF14" s="19" t="s">
        <v>525</v>
      </c>
    </row>
    <row r="15" ht="15.6" spans="1:32">
      <c r="A15" s="15" t="str">
        <f t="shared" si="3"/>
        <v/>
      </c>
      <c r="B15" s="45"/>
      <c r="C15" s="45"/>
      <c r="D15" s="32"/>
      <c r="E15" s="16"/>
      <c r="F15" s="45"/>
      <c r="G15" s="45"/>
      <c r="H15" s="16"/>
      <c r="I15" s="16"/>
      <c r="J15" s="16"/>
      <c r="K15" s="16"/>
      <c r="L15" s="16"/>
      <c r="M15" s="18"/>
      <c r="N15" s="18"/>
      <c r="O15" s="18"/>
      <c r="P15" s="16"/>
      <c r="Q15" s="18"/>
      <c r="R15" s="17"/>
      <c r="S15" s="18" t="str">
        <f t="shared" si="0"/>
        <v/>
      </c>
      <c r="T15" s="18"/>
      <c r="U15" s="18"/>
      <c r="V15" s="18"/>
      <c r="W15" s="18"/>
      <c r="X15" s="18"/>
      <c r="Y15" s="18"/>
      <c r="Z15" s="18"/>
      <c r="AA15" s="18"/>
      <c r="AB15" s="18">
        <f t="shared" si="4"/>
        <v>0</v>
      </c>
      <c r="AC15" s="18" t="str">
        <f t="shared" si="1"/>
        <v/>
      </c>
      <c r="AD15" s="35" t="str">
        <f t="shared" si="2"/>
        <v/>
      </c>
      <c r="AE15" s="16"/>
      <c r="AF15" s="19" t="s">
        <v>526</v>
      </c>
    </row>
    <row r="16" ht="15.6" spans="1:32">
      <c r="A16" s="15" t="str">
        <f t="shared" si="3"/>
        <v/>
      </c>
      <c r="B16" s="45"/>
      <c r="C16" s="45"/>
      <c r="D16" s="32"/>
      <c r="E16" s="16"/>
      <c r="F16" s="45"/>
      <c r="G16" s="45"/>
      <c r="H16" s="16"/>
      <c r="I16" s="16"/>
      <c r="J16" s="16"/>
      <c r="K16" s="16"/>
      <c r="L16" s="16"/>
      <c r="M16" s="18"/>
      <c r="N16" s="18"/>
      <c r="O16" s="18"/>
      <c r="P16" s="16"/>
      <c r="Q16" s="18"/>
      <c r="R16" s="17"/>
      <c r="S16" s="18" t="str">
        <f t="shared" si="0"/>
        <v/>
      </c>
      <c r="T16" s="18"/>
      <c r="U16" s="18"/>
      <c r="V16" s="18"/>
      <c r="W16" s="18"/>
      <c r="X16" s="18"/>
      <c r="Y16" s="18"/>
      <c r="Z16" s="18"/>
      <c r="AA16" s="18"/>
      <c r="AB16" s="18">
        <f t="shared" si="4"/>
        <v>0</v>
      </c>
      <c r="AC16" s="18" t="str">
        <f t="shared" si="1"/>
        <v/>
      </c>
      <c r="AD16" s="35" t="str">
        <f t="shared" si="2"/>
        <v/>
      </c>
      <c r="AE16" s="16"/>
      <c r="AF16" s="19" t="s">
        <v>527</v>
      </c>
    </row>
    <row r="17" ht="15.6" spans="1:32">
      <c r="A17" s="15" t="str">
        <f t="shared" si="3"/>
        <v/>
      </c>
      <c r="B17" s="45"/>
      <c r="C17" s="45"/>
      <c r="D17" s="32"/>
      <c r="E17" s="16"/>
      <c r="F17" s="45"/>
      <c r="G17" s="45"/>
      <c r="H17" s="16"/>
      <c r="I17" s="16"/>
      <c r="J17" s="16"/>
      <c r="K17" s="16"/>
      <c r="L17" s="16"/>
      <c r="M17" s="18"/>
      <c r="N17" s="18"/>
      <c r="O17" s="18"/>
      <c r="P17" s="16"/>
      <c r="Q17" s="18"/>
      <c r="R17" s="17"/>
      <c r="S17" s="18" t="str">
        <f t="shared" si="0"/>
        <v/>
      </c>
      <c r="T17" s="18"/>
      <c r="U17" s="18"/>
      <c r="V17" s="18"/>
      <c r="W17" s="18"/>
      <c r="X17" s="18"/>
      <c r="Y17" s="18"/>
      <c r="Z17" s="18"/>
      <c r="AA17" s="18"/>
      <c r="AB17" s="18">
        <f t="shared" si="4"/>
        <v>0</v>
      </c>
      <c r="AC17" s="18" t="str">
        <f t="shared" si="1"/>
        <v/>
      </c>
      <c r="AD17" s="35" t="str">
        <f t="shared" si="2"/>
        <v/>
      </c>
      <c r="AE17" s="16"/>
      <c r="AF17" s="19" t="s">
        <v>528</v>
      </c>
    </row>
    <row r="18" ht="15.6" spans="1:32">
      <c r="A18" s="15" t="str">
        <f t="shared" si="3"/>
        <v/>
      </c>
      <c r="B18" s="45"/>
      <c r="C18" s="45"/>
      <c r="D18" s="32"/>
      <c r="E18" s="16"/>
      <c r="F18" s="45"/>
      <c r="G18" s="45"/>
      <c r="H18" s="16"/>
      <c r="I18" s="16"/>
      <c r="J18" s="16"/>
      <c r="K18" s="16"/>
      <c r="L18" s="16"/>
      <c r="M18" s="18"/>
      <c r="N18" s="18"/>
      <c r="O18" s="18"/>
      <c r="P18" s="16"/>
      <c r="Q18" s="18"/>
      <c r="R18" s="17"/>
      <c r="S18" s="18" t="str">
        <f t="shared" si="0"/>
        <v/>
      </c>
      <c r="T18" s="18"/>
      <c r="U18" s="18"/>
      <c r="V18" s="18"/>
      <c r="W18" s="18"/>
      <c r="X18" s="18"/>
      <c r="Y18" s="18"/>
      <c r="Z18" s="18"/>
      <c r="AA18" s="18"/>
      <c r="AB18" s="18">
        <f t="shared" si="4"/>
        <v>0</v>
      </c>
      <c r="AC18" s="18" t="str">
        <f t="shared" si="1"/>
        <v/>
      </c>
      <c r="AD18" s="35" t="str">
        <f t="shared" si="2"/>
        <v/>
      </c>
      <c r="AE18" s="16"/>
      <c r="AF18" s="19" t="s">
        <v>529</v>
      </c>
    </row>
    <row r="19" ht="15.6" spans="1:32">
      <c r="A19" s="15" t="str">
        <f t="shared" si="3"/>
        <v/>
      </c>
      <c r="B19" s="45"/>
      <c r="C19" s="45"/>
      <c r="D19" s="32"/>
      <c r="E19" s="16"/>
      <c r="F19" s="45"/>
      <c r="G19" s="45"/>
      <c r="H19" s="16"/>
      <c r="I19" s="16"/>
      <c r="J19" s="16"/>
      <c r="K19" s="16"/>
      <c r="L19" s="16"/>
      <c r="M19" s="18"/>
      <c r="N19" s="18"/>
      <c r="O19" s="18"/>
      <c r="P19" s="16"/>
      <c r="Q19" s="18"/>
      <c r="R19" s="17"/>
      <c r="S19" s="18" t="str">
        <f t="shared" si="0"/>
        <v/>
      </c>
      <c r="T19" s="18"/>
      <c r="U19" s="18"/>
      <c r="V19" s="18"/>
      <c r="W19" s="18"/>
      <c r="X19" s="18"/>
      <c r="Y19" s="18"/>
      <c r="Z19" s="18"/>
      <c r="AA19" s="18"/>
      <c r="AB19" s="18">
        <f t="shared" si="4"/>
        <v>0</v>
      </c>
      <c r="AC19" s="18" t="str">
        <f t="shared" si="1"/>
        <v/>
      </c>
      <c r="AD19" s="35" t="str">
        <f t="shared" si="2"/>
        <v/>
      </c>
      <c r="AE19" s="16"/>
      <c r="AF19" s="19" t="s">
        <v>530</v>
      </c>
    </row>
    <row r="20" ht="15.6" spans="1:32">
      <c r="A20" s="15" t="str">
        <f t="shared" si="3"/>
        <v/>
      </c>
      <c r="B20" s="45"/>
      <c r="C20" s="45"/>
      <c r="D20" s="32"/>
      <c r="E20" s="16"/>
      <c r="F20" s="45"/>
      <c r="G20" s="45"/>
      <c r="H20" s="16"/>
      <c r="I20" s="16"/>
      <c r="J20" s="16"/>
      <c r="K20" s="16"/>
      <c r="L20" s="16"/>
      <c r="M20" s="18"/>
      <c r="N20" s="18"/>
      <c r="O20" s="18"/>
      <c r="P20" s="16"/>
      <c r="Q20" s="18"/>
      <c r="R20" s="17"/>
      <c r="S20" s="18" t="str">
        <f t="shared" si="0"/>
        <v/>
      </c>
      <c r="T20" s="18"/>
      <c r="U20" s="18"/>
      <c r="V20" s="18"/>
      <c r="W20" s="18"/>
      <c r="X20" s="18"/>
      <c r="Y20" s="18"/>
      <c r="Z20" s="18"/>
      <c r="AA20" s="18"/>
      <c r="AB20" s="18">
        <f t="shared" si="4"/>
        <v>0</v>
      </c>
      <c r="AC20" s="18" t="str">
        <f t="shared" si="1"/>
        <v/>
      </c>
      <c r="AD20" s="35" t="str">
        <f t="shared" si="2"/>
        <v/>
      </c>
      <c r="AE20" s="16"/>
      <c r="AF20" s="19" t="s">
        <v>531</v>
      </c>
    </row>
    <row r="21" ht="15.6" spans="1:32">
      <c r="A21" s="15" t="str">
        <f t="shared" si="3"/>
        <v/>
      </c>
      <c r="B21" s="45"/>
      <c r="C21" s="45"/>
      <c r="D21" s="32"/>
      <c r="E21" s="16"/>
      <c r="F21" s="45"/>
      <c r="G21" s="45"/>
      <c r="H21" s="16"/>
      <c r="I21" s="16"/>
      <c r="J21" s="16"/>
      <c r="K21" s="16"/>
      <c r="L21" s="16"/>
      <c r="M21" s="18"/>
      <c r="N21" s="18"/>
      <c r="O21" s="18"/>
      <c r="P21" s="16"/>
      <c r="Q21" s="18"/>
      <c r="R21" s="17"/>
      <c r="S21" s="18" t="str">
        <f t="shared" si="0"/>
        <v/>
      </c>
      <c r="T21" s="18"/>
      <c r="U21" s="18"/>
      <c r="V21" s="18"/>
      <c r="W21" s="18"/>
      <c r="X21" s="18"/>
      <c r="Y21" s="18"/>
      <c r="Z21" s="18"/>
      <c r="AA21" s="18"/>
      <c r="AB21" s="18">
        <f t="shared" si="4"/>
        <v>0</v>
      </c>
      <c r="AC21" s="18" t="str">
        <f t="shared" si="1"/>
        <v/>
      </c>
      <c r="AD21" s="35" t="str">
        <f t="shared" si="2"/>
        <v/>
      </c>
      <c r="AE21" s="16"/>
      <c r="AF21" s="19" t="s">
        <v>532</v>
      </c>
    </row>
    <row r="22" ht="15.6" spans="1:32">
      <c r="A22" s="15" t="str">
        <f t="shared" si="3"/>
        <v/>
      </c>
      <c r="B22" s="45"/>
      <c r="C22" s="45"/>
      <c r="D22" s="32"/>
      <c r="E22" s="16"/>
      <c r="F22" s="45"/>
      <c r="G22" s="45"/>
      <c r="H22" s="16"/>
      <c r="I22" s="16"/>
      <c r="J22" s="16"/>
      <c r="K22" s="16"/>
      <c r="L22" s="16"/>
      <c r="M22" s="18"/>
      <c r="N22" s="18"/>
      <c r="O22" s="18"/>
      <c r="P22" s="16"/>
      <c r="Q22" s="18"/>
      <c r="R22" s="17"/>
      <c r="S22" s="18" t="str">
        <f t="shared" si="0"/>
        <v/>
      </c>
      <c r="T22" s="18"/>
      <c r="U22" s="18"/>
      <c r="V22" s="18"/>
      <c r="W22" s="18"/>
      <c r="X22" s="18"/>
      <c r="Y22" s="18"/>
      <c r="Z22" s="18"/>
      <c r="AA22" s="18"/>
      <c r="AB22" s="18">
        <f t="shared" si="4"/>
        <v>0</v>
      </c>
      <c r="AC22" s="18" t="str">
        <f t="shared" si="1"/>
        <v/>
      </c>
      <c r="AD22" s="35" t="str">
        <f t="shared" si="2"/>
        <v/>
      </c>
      <c r="AE22" s="16"/>
      <c r="AF22" s="19" t="s">
        <v>533</v>
      </c>
    </row>
    <row r="23" ht="15.6" spans="1:32">
      <c r="A23" s="15" t="str">
        <f t="shared" si="3"/>
        <v/>
      </c>
      <c r="B23" s="45"/>
      <c r="C23" s="45"/>
      <c r="D23" s="32"/>
      <c r="E23" s="16"/>
      <c r="F23" s="45"/>
      <c r="G23" s="45"/>
      <c r="H23" s="16"/>
      <c r="I23" s="16"/>
      <c r="J23" s="16"/>
      <c r="K23" s="16"/>
      <c r="L23" s="16"/>
      <c r="M23" s="18"/>
      <c r="N23" s="18"/>
      <c r="O23" s="18"/>
      <c r="P23" s="16"/>
      <c r="Q23" s="18"/>
      <c r="R23" s="17"/>
      <c r="S23" s="18" t="str">
        <f t="shared" si="0"/>
        <v/>
      </c>
      <c r="T23" s="18"/>
      <c r="U23" s="18"/>
      <c r="V23" s="18"/>
      <c r="W23" s="18"/>
      <c r="X23" s="18"/>
      <c r="Y23" s="18"/>
      <c r="Z23" s="18"/>
      <c r="AA23" s="18"/>
      <c r="AB23" s="18">
        <f t="shared" si="4"/>
        <v>0</v>
      </c>
      <c r="AC23" s="18" t="str">
        <f t="shared" si="1"/>
        <v/>
      </c>
      <c r="AD23" s="35" t="str">
        <f t="shared" si="2"/>
        <v/>
      </c>
      <c r="AE23" s="16"/>
      <c r="AF23" s="19" t="s">
        <v>538</v>
      </c>
    </row>
    <row r="24" ht="15.6" spans="1:32">
      <c r="A24" s="15" t="str">
        <f t="shared" si="3"/>
        <v/>
      </c>
      <c r="B24" s="45"/>
      <c r="C24" s="45"/>
      <c r="D24" s="32"/>
      <c r="E24" s="16"/>
      <c r="F24" s="45"/>
      <c r="G24" s="45"/>
      <c r="H24" s="16"/>
      <c r="I24" s="16"/>
      <c r="J24" s="16"/>
      <c r="K24" s="16"/>
      <c r="L24" s="16"/>
      <c r="M24" s="18"/>
      <c r="N24" s="18"/>
      <c r="O24" s="18"/>
      <c r="P24" s="16"/>
      <c r="Q24" s="18"/>
      <c r="R24" s="17"/>
      <c r="S24" s="18" t="str">
        <f t="shared" si="0"/>
        <v/>
      </c>
      <c r="T24" s="18"/>
      <c r="U24" s="18"/>
      <c r="V24" s="18"/>
      <c r="W24" s="18"/>
      <c r="X24" s="18"/>
      <c r="Y24" s="18"/>
      <c r="Z24" s="18"/>
      <c r="AA24" s="18"/>
      <c r="AB24" s="18">
        <f t="shared" si="4"/>
        <v>0</v>
      </c>
      <c r="AC24" s="18" t="str">
        <f t="shared" si="1"/>
        <v/>
      </c>
      <c r="AD24" s="35" t="str">
        <f t="shared" si="2"/>
        <v/>
      </c>
      <c r="AE24" s="16"/>
      <c r="AF24" s="19" t="s">
        <v>539</v>
      </c>
    </row>
    <row r="25" ht="15.6" spans="1:32">
      <c r="A25" s="45" t="s">
        <v>990</v>
      </c>
      <c r="B25" s="45"/>
      <c r="C25" s="45"/>
      <c r="D25" s="32"/>
      <c r="E25" s="16"/>
      <c r="F25" s="45"/>
      <c r="G25" s="45"/>
      <c r="H25" s="16"/>
      <c r="I25" s="16"/>
      <c r="J25" s="16"/>
      <c r="K25" s="16"/>
      <c r="L25" s="16"/>
      <c r="M25" s="18"/>
      <c r="N25" s="18"/>
      <c r="O25" s="18"/>
      <c r="P25" s="16"/>
      <c r="Q25" s="18"/>
      <c r="R25" s="17"/>
      <c r="S25" s="18"/>
      <c r="T25" s="18"/>
      <c r="U25" s="18">
        <f t="shared" ref="U25:AB25" si="5">SUM(U8:U24)</f>
        <v>0</v>
      </c>
      <c r="V25" s="18">
        <f t="shared" si="5"/>
        <v>0</v>
      </c>
      <c r="W25" s="18">
        <f t="shared" si="5"/>
        <v>0</v>
      </c>
      <c r="X25" s="18">
        <f t="shared" si="5"/>
        <v>0</v>
      </c>
      <c r="Y25" s="18">
        <f t="shared" si="5"/>
        <v>0</v>
      </c>
      <c r="Z25" s="18">
        <f t="shared" si="5"/>
        <v>0</v>
      </c>
      <c r="AA25" s="18"/>
      <c r="AB25" s="18">
        <f t="shared" si="5"/>
        <v>0</v>
      </c>
      <c r="AC25" s="18" t="str">
        <f t="shared" si="1"/>
        <v/>
      </c>
      <c r="AD25" s="35"/>
      <c r="AE25" s="16"/>
      <c r="AF25" s="2"/>
    </row>
    <row r="26" ht="15.6" spans="1:32">
      <c r="A26" s="45" t="s">
        <v>991</v>
      </c>
      <c r="B26" s="45"/>
      <c r="C26" s="45"/>
      <c r="D26" s="32"/>
      <c r="E26" s="16"/>
      <c r="F26" s="45"/>
      <c r="G26" s="45"/>
      <c r="H26" s="16"/>
      <c r="I26" s="16"/>
      <c r="J26" s="16"/>
      <c r="K26" s="16"/>
      <c r="L26" s="16"/>
      <c r="M26" s="18"/>
      <c r="N26" s="18"/>
      <c r="O26" s="18"/>
      <c r="P26" s="16"/>
      <c r="Q26" s="18"/>
      <c r="R26" s="17"/>
      <c r="S26" s="18"/>
      <c r="T26" s="18"/>
      <c r="U26" s="18"/>
      <c r="V26" s="18">
        <f>Y25</f>
        <v>0</v>
      </c>
      <c r="W26" s="18"/>
      <c r="X26" s="18">
        <f>Y25</f>
        <v>0</v>
      </c>
      <c r="Y26" s="18"/>
      <c r="Z26" s="18"/>
      <c r="AA26" s="18"/>
      <c r="AB26" s="18"/>
      <c r="AC26" s="18"/>
      <c r="AD26" s="35"/>
      <c r="AE26" s="16"/>
      <c r="AF26" s="3"/>
    </row>
    <row r="27" customHeight="1" spans="1:32">
      <c r="A27" s="66" t="s">
        <v>992</v>
      </c>
      <c r="B27" s="104"/>
      <c r="C27" s="104"/>
      <c r="D27" s="104"/>
      <c r="E27" s="104"/>
      <c r="F27" s="104"/>
      <c r="G27" s="104"/>
      <c r="H27" s="104"/>
      <c r="I27" s="21"/>
      <c r="J27" s="21"/>
      <c r="K27" s="21"/>
      <c r="L27" s="278"/>
      <c r="M27" s="18"/>
      <c r="N27" s="18"/>
      <c r="O27" s="18"/>
      <c r="P27" s="278"/>
      <c r="Q27" s="18"/>
      <c r="R27" s="22"/>
      <c r="S27" s="18"/>
      <c r="T27" s="18"/>
      <c r="U27" s="18">
        <f t="shared" ref="U27:X27" si="6">U25-U26</f>
        <v>0</v>
      </c>
      <c r="V27" s="18">
        <f t="shared" si="6"/>
        <v>0</v>
      </c>
      <c r="W27" s="18">
        <f t="shared" si="6"/>
        <v>0</v>
      </c>
      <c r="X27" s="18">
        <f t="shared" si="6"/>
        <v>0</v>
      </c>
      <c r="Y27" s="18"/>
      <c r="Z27" s="18">
        <f>Z25</f>
        <v>0</v>
      </c>
      <c r="AA27" s="18"/>
      <c r="AB27" s="18">
        <f>AB25</f>
        <v>0</v>
      </c>
      <c r="AC27" s="18" t="str">
        <f>IF(X27=0,"",(AB27-X27)/X27*100)</f>
        <v/>
      </c>
      <c r="AD27" s="36"/>
      <c r="AE27" s="252"/>
      <c r="AF27" s="3"/>
    </row>
    <row r="28" customHeight="1" spans="1:32">
      <c r="A28" s="3" t="str">
        <f>基本信息输入表!$K$6&amp;"填表人："&amp;基本信息输入表!$M$58</f>
        <v>产权持有人填表人：袁佳</v>
      </c>
      <c r="AC28" s="3" t="str">
        <f>"评估人员："&amp;基本信息输入表!$Q$58</f>
        <v>评估人员：韩策</v>
      </c>
      <c r="AF28" s="27"/>
    </row>
    <row r="29" customHeight="1" spans="1:32">
      <c r="A29" s="3" t="str">
        <f>"填表日期："&amp;YEAR(基本信息输入表!$O$58)&amp;"年"&amp;MONTH(基本信息输入表!$O$58)&amp;"月"&amp;DAY(基本信息输入表!$O$58)&amp;"日"</f>
        <v>填表日期：2025年12月15日</v>
      </c>
      <c r="AF29" s="3"/>
    </row>
    <row r="30" customHeight="1" spans="1:32">
      <c r="AF30" s="3"/>
    </row>
    <row r="31" customHeight="1" spans="1:32">
      <c r="AF31" s="3"/>
    </row>
    <row r="32" customHeight="1" spans="1:32">
      <c r="AF32" s="3"/>
    </row>
    <row r="33" customHeight="1" spans="32:32">
      <c r="AF33" s="3"/>
    </row>
    <row r="34" customHeight="1" spans="32:32">
      <c r="AF34" s="3"/>
    </row>
    <row r="35" customHeight="1" spans="32:32">
      <c r="AF35" s="3"/>
    </row>
    <row r="36" customHeight="1" spans="32:32">
      <c r="AF36" s="3"/>
    </row>
    <row r="37" customHeight="1" spans="32:32">
      <c r="AF37" s="3"/>
    </row>
    <row r="38" customHeight="1" spans="32:32">
      <c r="AF38" s="3"/>
    </row>
    <row r="39" customHeight="1" spans="32:32">
      <c r="AF39" s="3"/>
    </row>
    <row r="40" customHeight="1" spans="32:32">
      <c r="AF40" s="3"/>
    </row>
    <row r="41" customHeight="1" spans="32:32">
      <c r="AF41" s="3"/>
    </row>
    <row r="42" customHeight="1" spans="32:32">
      <c r="AF42" s="3"/>
    </row>
    <row r="43" customHeight="1" spans="32:32">
      <c r="AF43" s="3"/>
    </row>
    <row r="44" customHeight="1" spans="32:32">
      <c r="AF44" s="3"/>
    </row>
    <row r="45" customHeight="1" spans="32:32">
      <c r="AF45" s="3"/>
    </row>
    <row r="46" customHeight="1" spans="32:32">
      <c r="AF46" s="3"/>
    </row>
    <row r="47" customHeight="1" spans="32:32">
      <c r="AF47" s="3"/>
    </row>
    <row r="48" customHeight="1" spans="32:32">
      <c r="AF48" s="3"/>
    </row>
    <row r="49" customHeight="1" spans="32:32">
      <c r="AF49" s="3"/>
    </row>
    <row r="50" customHeight="1" spans="32:32">
      <c r="AF50" s="3"/>
    </row>
    <row r="51" customHeight="1" spans="32:32">
      <c r="AF51" s="3"/>
    </row>
    <row r="52" customHeight="1" spans="32:32">
      <c r="AF52" s="3"/>
    </row>
    <row r="53" customHeight="1" spans="32:32">
      <c r="AF53" s="3"/>
    </row>
    <row r="54" customHeight="1" spans="32:32">
      <c r="AF54" s="3"/>
    </row>
    <row r="55" customHeight="1" spans="32:32">
      <c r="AF55" s="3"/>
    </row>
    <row r="56" customHeight="1" spans="32:32">
      <c r="AF56" s="3"/>
    </row>
    <row r="57" customHeight="1" spans="32:32">
      <c r="AF57" s="3"/>
    </row>
    <row r="58" customHeight="1" spans="32:32">
      <c r="AF58" s="3"/>
    </row>
    <row r="59" customHeight="1" spans="32:32">
      <c r="AF59" s="3"/>
    </row>
    <row r="60" customHeight="1" spans="32:32">
      <c r="AF60" s="3"/>
    </row>
    <row r="61" customHeight="1" spans="32:32">
      <c r="AF61" s="3"/>
    </row>
    <row r="62" customHeight="1" spans="32:32">
      <c r="AF62" s="3"/>
    </row>
    <row r="63" customHeight="1" spans="32:32">
      <c r="AF63" s="3"/>
    </row>
    <row r="64" customHeight="1" spans="32:32">
      <c r="AF64" s="3"/>
    </row>
    <row r="65" customHeight="1" spans="32:32">
      <c r="AF65" s="3"/>
    </row>
    <row r="66" customHeight="1" spans="32:32">
      <c r="AF66" s="3"/>
    </row>
    <row r="67" customHeight="1" spans="32:32">
      <c r="AF67" s="3"/>
    </row>
    <row r="68" customHeight="1" spans="32:32">
      <c r="AF68" s="3"/>
    </row>
    <row r="69" customHeight="1" spans="32:32">
      <c r="AF69" s="3"/>
    </row>
    <row r="70" customHeight="1" spans="32:32">
      <c r="AF70" s="3"/>
    </row>
    <row r="71" customHeight="1" spans="32:32">
      <c r="AF71" s="3"/>
    </row>
    <row r="72" customHeight="1" spans="32:32">
      <c r="AF72" s="3"/>
    </row>
    <row r="73" customHeight="1" spans="32:32">
      <c r="AF73" s="3"/>
    </row>
    <row r="74" customHeight="1" spans="32:32">
      <c r="AF74" s="3"/>
    </row>
    <row r="75" customHeight="1" spans="32:32">
      <c r="AF75" s="3"/>
    </row>
    <row r="76" customHeight="1" spans="32:32">
      <c r="AF76" s="3"/>
    </row>
    <row r="77" customHeight="1" spans="32:32">
      <c r="AF77" s="3"/>
    </row>
    <row r="78" customHeight="1" spans="32:32">
      <c r="AF78" s="3"/>
    </row>
    <row r="79" customHeight="1" spans="32:32">
      <c r="AF79" s="3"/>
    </row>
    <row r="80" customHeight="1" spans="32:32">
      <c r="AF80" s="3"/>
    </row>
    <row r="81" customHeight="1" spans="32:32">
      <c r="AF81" s="3"/>
    </row>
    <row r="82" customHeight="1" spans="32:32">
      <c r="AF82" s="3"/>
    </row>
    <row r="83" customHeight="1" spans="32:32">
      <c r="AF83" s="3"/>
    </row>
    <row r="84" customHeight="1" spans="32:32">
      <c r="AF84" s="3"/>
    </row>
    <row r="85" customHeight="1" spans="32:32">
      <c r="AF85" s="3"/>
    </row>
    <row r="86" customHeight="1" spans="32:32">
      <c r="AF86" s="3"/>
    </row>
    <row r="87" customHeight="1" spans="32:32">
      <c r="AF87" s="3"/>
    </row>
    <row r="88" customHeight="1" spans="32:32">
      <c r="AF88" s="3"/>
    </row>
    <row r="89" customHeight="1" spans="32:32">
      <c r="AF89" s="3"/>
    </row>
    <row r="90" customHeight="1" spans="32:32">
      <c r="AF90" s="3"/>
    </row>
    <row r="91" customHeight="1" spans="32:32">
      <c r="AF91" s="3"/>
    </row>
    <row r="92" customHeight="1" spans="32:32">
      <c r="AF92" s="3"/>
    </row>
    <row r="93" customHeight="1" spans="32:32">
      <c r="AF93" s="3"/>
    </row>
    <row r="94" customHeight="1" spans="32:32">
      <c r="AF94" s="3"/>
    </row>
    <row r="95" customHeight="1" spans="32:32">
      <c r="AF95" s="3"/>
    </row>
    <row r="96" customHeight="1" spans="32:32">
      <c r="AF96" s="3"/>
    </row>
    <row r="97" customHeight="1" spans="32:32">
      <c r="AF97" s="3"/>
    </row>
    <row r="98" customHeight="1" spans="32:32">
      <c r="AF98" s="3"/>
    </row>
    <row r="99" customHeight="1" spans="32:32">
      <c r="AF99" s="3"/>
    </row>
    <row r="100" customHeight="1" spans="32:32">
      <c r="AF100" s="3"/>
    </row>
    <row r="101" customHeight="1" spans="32:32">
      <c r="AF101" s="3"/>
    </row>
    <row r="102" customHeight="1" spans="32:32">
      <c r="AF102" s="3"/>
    </row>
    <row r="103" customHeight="1" spans="32:32">
      <c r="AF103" s="3"/>
    </row>
    <row r="104" customHeight="1" spans="32:32">
      <c r="AF104" s="3"/>
    </row>
    <row r="105" customHeight="1" spans="32:32">
      <c r="AF105" s="3"/>
    </row>
    <row r="106" customHeight="1" spans="32:32">
      <c r="AF106" s="3"/>
    </row>
  </sheetData>
  <mergeCells count="32">
    <mergeCell ref="A2:AD2"/>
    <mergeCell ref="A3:AE3"/>
    <mergeCell ref="AD4:AE4"/>
    <mergeCell ref="D6:E6"/>
    <mergeCell ref="U6:V6"/>
    <mergeCell ref="W6:X6"/>
    <mergeCell ref="Z6:AB6"/>
    <mergeCell ref="A25:I25"/>
    <mergeCell ref="A26:I26"/>
    <mergeCell ref="A27:I27"/>
    <mergeCell ref="A6:A7"/>
    <mergeCell ref="B6:B7"/>
    <mergeCell ref="C6:C7"/>
    <mergeCell ref="F6:F7"/>
    <mergeCell ref="G6:G7"/>
    <mergeCell ref="H6:H7"/>
    <mergeCell ref="I6:I7"/>
    <mergeCell ref="J6:J7"/>
    <mergeCell ref="K6:K7"/>
    <mergeCell ref="L6:L7"/>
    <mergeCell ref="M6:M7"/>
    <mergeCell ref="N6:N7"/>
    <mergeCell ref="O6:O7"/>
    <mergeCell ref="P6:P7"/>
    <mergeCell ref="Q6:Q7"/>
    <mergeCell ref="R6:R7"/>
    <mergeCell ref="S6:S7"/>
    <mergeCell ref="T6:T7"/>
    <mergeCell ref="Y6:Y7"/>
    <mergeCell ref="AC6:AC7"/>
    <mergeCell ref="AD6:AD7"/>
    <mergeCell ref="AE6:AE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scale="45" fitToHeight="0" orientation="landscape"/>
  <headerFooter scaleWithDoc="0">
    <oddFooter>&amp;C&amp;"宋体,常规"&amp;10第&amp;"Arial Narrow,常规"&amp;P&amp;"宋体,常规"页，共&amp;"Arial Narrow,常规"&amp;N&amp;"宋体,常规"页</oddFooter>
  </headerFooter>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构筑物">
    <pageSetUpPr fitToPage="1"/>
  </sheetPr>
  <dimension ref="A1:W39"/>
  <sheetViews>
    <sheetView showGridLines="0" zoomScaleSheetLayoutView="80" topLeftCell="A5" workbookViewId="0">
      <selection activeCell="E54" sqref="E54"/>
    </sheetView>
  </sheetViews>
  <sheetFormatPr defaultColWidth="9" defaultRowHeight="15.75" customHeight="1"/>
  <cols>
    <col min="1" max="1" width="4.66666666666667" style="3" customWidth="1"/>
    <col min="2" max="2" width="8" style="3" customWidth="1"/>
    <col min="3" max="3" width="11" style="3" customWidth="1"/>
    <col min="4" max="4" width="12" style="3" customWidth="1"/>
    <col min="5" max="5" width="9.66666666666667" style="3" customWidth="1"/>
    <col min="6" max="7" width="8" style="3" customWidth="1"/>
    <col min="8" max="8" width="4.16666666666667" style="3" customWidth="1"/>
    <col min="9" max="10" width="10.1666666666667" style="3" customWidth="1"/>
    <col min="11" max="11" width="7.66666666666667" style="3" customWidth="1"/>
    <col min="12" max="13" width="7.66666666666667" style="3" hidden="1" customWidth="1" outlineLevel="1"/>
    <col min="14" max="14" width="7.16666666666667" style="3" customWidth="1" collapsed="1"/>
    <col min="15" max="15" width="7.66666666666667" style="3" customWidth="1"/>
    <col min="16" max="16" width="8.66666666666667" style="3" customWidth="1"/>
    <col min="17" max="17" width="5.5" style="3" customWidth="1"/>
    <col min="18" max="18" width="7.66666666666667" style="3" customWidth="1"/>
    <col min="19" max="19" width="9.5" style="3" customWidth="1"/>
    <col min="20" max="21" width="7.66666666666667" style="3" customWidth="1"/>
    <col min="22" max="22" width="7.16666666666667" style="3" customWidth="1"/>
    <col min="23" max="23" width="9.5" style="270" customWidth="1"/>
    <col min="24" max="16384" width="9" style="3"/>
  </cols>
  <sheetData>
    <row r="1" customHeight="1" spans="1:23">
      <c r="A1" s="4" t="s">
        <v>398</v>
      </c>
    </row>
    <row r="2" s="1" customFormat="1" ht="30" customHeight="1" spans="1:23">
      <c r="A2" s="5" t="s">
        <v>993</v>
      </c>
      <c r="B2" s="5"/>
      <c r="C2" s="5"/>
      <c r="D2" s="5"/>
      <c r="E2" s="5"/>
      <c r="F2" s="5"/>
      <c r="G2" s="5"/>
      <c r="H2" s="5"/>
      <c r="I2" s="5"/>
      <c r="J2" s="5"/>
      <c r="K2" s="5"/>
      <c r="L2" s="5"/>
      <c r="M2" s="5"/>
      <c r="N2" s="5"/>
      <c r="O2" s="5"/>
      <c r="P2" s="5"/>
      <c r="Q2" s="5"/>
      <c r="R2" s="5"/>
      <c r="S2" s="5"/>
      <c r="T2" s="5"/>
      <c r="U2" s="5"/>
      <c r="V2" s="5"/>
    </row>
    <row r="3" customHeight="1" spans="1:23">
      <c r="A3" s="2" t="str">
        <f>"评估基准日："&amp;TEXT(基本信息输入表!M7,"yyyy年mm月dd日")</f>
        <v>评估基准日：2025年11月30日</v>
      </c>
      <c r="B3" s="2"/>
      <c r="C3" s="2"/>
      <c r="D3" s="2"/>
      <c r="E3" s="2"/>
      <c r="F3" s="2"/>
      <c r="G3" s="2"/>
      <c r="H3" s="2"/>
      <c r="I3" s="2"/>
      <c r="J3" s="2"/>
      <c r="K3" s="2"/>
      <c r="L3" s="2"/>
      <c r="M3" s="2"/>
      <c r="N3" s="2"/>
      <c r="O3" s="2"/>
      <c r="P3" s="2"/>
      <c r="Q3" s="2"/>
      <c r="R3" s="2"/>
      <c r="S3" s="2"/>
      <c r="T3" s="2"/>
      <c r="U3" s="2"/>
      <c r="V3" s="2"/>
      <c r="W3" s="3"/>
    </row>
    <row r="4" ht="14.25" customHeight="1" spans="1:23">
      <c r="A4" s="2"/>
      <c r="B4" s="2"/>
      <c r="C4" s="2"/>
      <c r="D4" s="2"/>
      <c r="E4" s="2"/>
      <c r="F4" s="2"/>
      <c r="G4" s="2"/>
      <c r="H4" s="2"/>
      <c r="I4" s="2"/>
      <c r="J4" s="2"/>
      <c r="K4" s="2"/>
      <c r="L4" s="2"/>
      <c r="M4" s="2"/>
      <c r="N4" s="2"/>
      <c r="O4" s="2"/>
      <c r="P4" s="2"/>
      <c r="Q4" s="2"/>
      <c r="R4" s="2"/>
      <c r="S4" s="2"/>
      <c r="T4" s="25" t="s">
        <v>994</v>
      </c>
      <c r="U4" s="25"/>
      <c r="V4" s="25"/>
      <c r="W4" s="3"/>
    </row>
    <row r="5" customHeight="1" spans="1:23">
      <c r="A5" s="3" t="str">
        <f>基本信息输入表!K6&amp;"："&amp;基本信息输入表!M6</f>
        <v>产权持有人：湖北省徽工生物技本研究有限公司</v>
      </c>
      <c r="S5" s="50" t="str">
        <f>"金额单位："&amp;基本信息输入表!M10&amp;"元"</f>
        <v>金额单位：人民币元</v>
      </c>
      <c r="T5" s="50"/>
      <c r="U5" s="50"/>
      <c r="V5" s="50"/>
      <c r="W5" s="3"/>
    </row>
    <row r="6" s="2" customFormat="1" customHeight="1" spans="1:23">
      <c r="A6" s="38" t="s">
        <v>401</v>
      </c>
      <c r="B6" s="166" t="s">
        <v>995</v>
      </c>
      <c r="C6" s="38" t="s">
        <v>996</v>
      </c>
      <c r="D6" s="38" t="s">
        <v>754</v>
      </c>
      <c r="E6" s="336" t="s">
        <v>997</v>
      </c>
      <c r="F6" s="112" t="s">
        <v>998</v>
      </c>
      <c r="G6" s="64" t="s">
        <v>656</v>
      </c>
      <c r="H6" s="112" t="s">
        <v>659</v>
      </c>
      <c r="I6" s="85" t="s">
        <v>984</v>
      </c>
      <c r="J6" s="112" t="s">
        <v>999</v>
      </c>
      <c r="K6" s="86" t="s">
        <v>986</v>
      </c>
      <c r="L6" s="271" t="s">
        <v>403</v>
      </c>
      <c r="M6" s="334"/>
      <c r="N6" s="38" t="s">
        <v>502</v>
      </c>
      <c r="O6" s="38"/>
      <c r="P6" s="132" t="s">
        <v>864</v>
      </c>
      <c r="Q6" s="38" t="s">
        <v>405</v>
      </c>
      <c r="R6" s="38"/>
      <c r="S6" s="38"/>
      <c r="T6" s="112" t="s">
        <v>407</v>
      </c>
      <c r="U6" s="112" t="s">
        <v>1000</v>
      </c>
      <c r="V6" s="112" t="s">
        <v>503</v>
      </c>
    </row>
    <row r="7" s="2" customFormat="1" ht="25.5" customHeight="1" spans="1:23">
      <c r="A7" s="133"/>
      <c r="B7" s="256"/>
      <c r="C7" s="134"/>
      <c r="D7" s="134"/>
      <c r="E7" s="170"/>
      <c r="F7" s="133"/>
      <c r="G7" s="337"/>
      <c r="H7" s="135"/>
      <c r="I7" s="275"/>
      <c r="J7" s="136"/>
      <c r="K7" s="274"/>
      <c r="L7" s="335" t="s">
        <v>944</v>
      </c>
      <c r="M7" s="335" t="s">
        <v>989</v>
      </c>
      <c r="N7" s="67" t="s">
        <v>946</v>
      </c>
      <c r="O7" s="139" t="s">
        <v>947</v>
      </c>
      <c r="P7" s="140"/>
      <c r="Q7" s="139" t="s">
        <v>946</v>
      </c>
      <c r="R7" s="141" t="s">
        <v>748</v>
      </c>
      <c r="S7" s="139" t="s">
        <v>947</v>
      </c>
      <c r="T7" s="141"/>
      <c r="U7" s="139"/>
      <c r="V7" s="134"/>
      <c r="W7" s="14" t="s">
        <v>518</v>
      </c>
    </row>
    <row r="8" ht="15.6" spans="1:23">
      <c r="A8" s="15" t="str">
        <f>IF(C8="","",ROW()-7)</f>
        <v/>
      </c>
      <c r="B8" s="45"/>
      <c r="C8" s="16"/>
      <c r="D8" s="16"/>
      <c r="E8" s="16"/>
      <c r="F8" s="45"/>
      <c r="G8" s="16"/>
      <c r="H8" s="32"/>
      <c r="I8" s="16"/>
      <c r="J8" s="17"/>
      <c r="K8" s="18"/>
      <c r="L8" s="18"/>
      <c r="M8" s="18"/>
      <c r="N8" s="18"/>
      <c r="O8" s="18"/>
      <c r="P8" s="18"/>
      <c r="Q8" s="18"/>
      <c r="R8" s="18"/>
      <c r="S8" s="18">
        <f>IF(R8="",Q8,R8*Q8/100)</f>
        <v>0</v>
      </c>
      <c r="T8" s="18" t="str">
        <f>IF(O8-P8=0,"",(S8-O8+P8)/(O8-P8)*100)</f>
        <v/>
      </c>
      <c r="U8" s="18" t="str">
        <f>IF(H8=0,"",Q8/H8)</f>
        <v/>
      </c>
      <c r="V8" s="16"/>
      <c r="W8" s="19" t="s">
        <v>519</v>
      </c>
    </row>
    <row r="9" ht="15.6" spans="1:23">
      <c r="A9" s="15" t="str">
        <f t="shared" ref="A9:A24" si="0">IF(C9="","",ROW()-7)</f>
        <v/>
      </c>
      <c r="B9" s="45"/>
      <c r="C9" s="16"/>
      <c r="D9" s="16"/>
      <c r="E9" s="16"/>
      <c r="F9" s="45"/>
      <c r="G9" s="16"/>
      <c r="H9" s="32"/>
      <c r="I9" s="16"/>
      <c r="J9" s="17"/>
      <c r="K9" s="18"/>
      <c r="L9" s="18"/>
      <c r="M9" s="18"/>
      <c r="N9" s="18"/>
      <c r="O9" s="18"/>
      <c r="P9" s="18"/>
      <c r="Q9" s="18"/>
      <c r="R9" s="18"/>
      <c r="S9" s="18">
        <f t="shared" ref="S9:S24" si="1">IF(R9="",Q9,R9*Q9/100)</f>
        <v>0</v>
      </c>
      <c r="T9" s="18" t="str">
        <f>IF(O9-P9=0,"",(S9-O9+P9)/(O9-P9)*100)</f>
        <v/>
      </c>
      <c r="U9" s="18" t="str">
        <f t="shared" ref="U9:U24" si="2">IF(H9=0,"",Q9/H9)</f>
        <v/>
      </c>
      <c r="V9" s="16"/>
      <c r="W9" s="19" t="s">
        <v>520</v>
      </c>
    </row>
    <row r="10" ht="15.6" spans="1:23">
      <c r="A10" s="15" t="str">
        <f t="shared" si="0"/>
        <v/>
      </c>
      <c r="B10" s="45"/>
      <c r="C10" s="16"/>
      <c r="D10" s="16"/>
      <c r="E10" s="16"/>
      <c r="F10" s="45"/>
      <c r="G10" s="16"/>
      <c r="H10" s="32"/>
      <c r="I10" s="16"/>
      <c r="J10" s="17"/>
      <c r="K10" s="18"/>
      <c r="L10" s="18"/>
      <c r="M10" s="18"/>
      <c r="N10" s="18"/>
      <c r="O10" s="18"/>
      <c r="P10" s="18"/>
      <c r="Q10" s="18"/>
      <c r="R10" s="18"/>
      <c r="S10" s="18">
        <f t="shared" si="1"/>
        <v>0</v>
      </c>
      <c r="T10" s="18" t="str">
        <f>IF(O10-P10=0,"",(S10-O10+P10)/(O10-P10)*100)</f>
        <v/>
      </c>
      <c r="U10" s="18" t="str">
        <f t="shared" si="2"/>
        <v/>
      </c>
      <c r="V10" s="16"/>
      <c r="W10" s="19" t="s">
        <v>521</v>
      </c>
    </row>
    <row r="11" ht="15.6" spans="1:23">
      <c r="A11" s="15" t="str">
        <f t="shared" si="0"/>
        <v/>
      </c>
      <c r="B11" s="45"/>
      <c r="C11" s="16"/>
      <c r="D11" s="16"/>
      <c r="E11" s="16"/>
      <c r="F11" s="45"/>
      <c r="G11" s="16"/>
      <c r="H11" s="32"/>
      <c r="I11" s="16"/>
      <c r="J11" s="17"/>
      <c r="K11" s="18"/>
      <c r="L11" s="18"/>
      <c r="M11" s="18"/>
      <c r="N11" s="18"/>
      <c r="O11" s="18"/>
      <c r="P11" s="18"/>
      <c r="Q11" s="18"/>
      <c r="R11" s="18"/>
      <c r="S11" s="18">
        <f t="shared" si="1"/>
        <v>0</v>
      </c>
      <c r="T11" s="18" t="str">
        <f>IF(O11-P11=0,"",(S11-O11+P11)/(O11-P11)*100)</f>
        <v/>
      </c>
      <c r="U11" s="18" t="str">
        <f t="shared" si="2"/>
        <v/>
      </c>
      <c r="V11" s="16"/>
      <c r="W11" s="19" t="s">
        <v>522</v>
      </c>
    </row>
    <row r="12" ht="15.6" spans="1:23">
      <c r="A12" s="15" t="str">
        <f t="shared" si="0"/>
        <v/>
      </c>
      <c r="B12" s="45"/>
      <c r="C12" s="16"/>
      <c r="D12" s="16"/>
      <c r="E12" s="16"/>
      <c r="F12" s="45"/>
      <c r="G12" s="16"/>
      <c r="H12" s="32"/>
      <c r="I12" s="16"/>
      <c r="J12" s="17"/>
      <c r="K12" s="18"/>
      <c r="L12" s="18"/>
      <c r="M12" s="18"/>
      <c r="N12" s="18"/>
      <c r="O12" s="18"/>
      <c r="P12" s="18"/>
      <c r="Q12" s="18"/>
      <c r="R12" s="18"/>
      <c r="S12" s="18">
        <f t="shared" si="1"/>
        <v>0</v>
      </c>
      <c r="T12" s="18" t="str">
        <f t="shared" ref="T12:T25" si="3">IF(O12-P12=0,"",(S12-O12+P12)/(O12-P12)*100)</f>
        <v/>
      </c>
      <c r="U12" s="18" t="str">
        <f t="shared" si="2"/>
        <v/>
      </c>
      <c r="V12" s="16"/>
      <c r="W12" s="19" t="s">
        <v>523</v>
      </c>
    </row>
    <row r="13" ht="15.6" spans="1:23">
      <c r="A13" s="15" t="str">
        <f t="shared" si="0"/>
        <v/>
      </c>
      <c r="B13" s="45"/>
      <c r="C13" s="16"/>
      <c r="D13" s="16"/>
      <c r="E13" s="16"/>
      <c r="F13" s="45"/>
      <c r="G13" s="16"/>
      <c r="H13" s="32"/>
      <c r="I13" s="16"/>
      <c r="J13" s="17"/>
      <c r="K13" s="18"/>
      <c r="L13" s="18"/>
      <c r="M13" s="18"/>
      <c r="N13" s="18"/>
      <c r="O13" s="18"/>
      <c r="P13" s="18"/>
      <c r="Q13" s="18"/>
      <c r="R13" s="18"/>
      <c r="S13" s="18">
        <f t="shared" si="1"/>
        <v>0</v>
      </c>
      <c r="T13" s="18" t="str">
        <f t="shared" si="3"/>
        <v/>
      </c>
      <c r="U13" s="18" t="str">
        <f t="shared" si="2"/>
        <v/>
      </c>
      <c r="V13" s="16"/>
      <c r="W13" s="19" t="s">
        <v>524</v>
      </c>
    </row>
    <row r="14" ht="15.6" spans="1:23">
      <c r="A14" s="15" t="str">
        <f t="shared" si="0"/>
        <v/>
      </c>
      <c r="B14" s="45"/>
      <c r="C14" s="16"/>
      <c r="D14" s="16"/>
      <c r="E14" s="16"/>
      <c r="F14" s="45"/>
      <c r="G14" s="16"/>
      <c r="H14" s="32"/>
      <c r="I14" s="16"/>
      <c r="J14" s="17"/>
      <c r="K14" s="18"/>
      <c r="L14" s="18"/>
      <c r="M14" s="18"/>
      <c r="N14" s="18"/>
      <c r="O14" s="18"/>
      <c r="P14" s="18"/>
      <c r="Q14" s="18"/>
      <c r="R14" s="18"/>
      <c r="S14" s="18">
        <f t="shared" si="1"/>
        <v>0</v>
      </c>
      <c r="T14" s="18" t="str">
        <f t="shared" si="3"/>
        <v/>
      </c>
      <c r="U14" s="18" t="str">
        <f t="shared" si="2"/>
        <v/>
      </c>
      <c r="V14" s="16"/>
      <c r="W14" s="19" t="s">
        <v>525</v>
      </c>
    </row>
    <row r="15" ht="15.6" spans="1:23">
      <c r="A15" s="15" t="str">
        <f t="shared" si="0"/>
        <v/>
      </c>
      <c r="B15" s="45"/>
      <c r="C15" s="16"/>
      <c r="D15" s="16"/>
      <c r="E15" s="16"/>
      <c r="F15" s="45"/>
      <c r="G15" s="16"/>
      <c r="H15" s="32"/>
      <c r="I15" s="16"/>
      <c r="J15" s="17"/>
      <c r="K15" s="18"/>
      <c r="L15" s="18"/>
      <c r="M15" s="18"/>
      <c r="N15" s="18"/>
      <c r="O15" s="18"/>
      <c r="P15" s="18"/>
      <c r="Q15" s="18"/>
      <c r="R15" s="18"/>
      <c r="S15" s="18">
        <f t="shared" si="1"/>
        <v>0</v>
      </c>
      <c r="T15" s="18" t="str">
        <f t="shared" si="3"/>
        <v/>
      </c>
      <c r="U15" s="18" t="str">
        <f t="shared" si="2"/>
        <v/>
      </c>
      <c r="V15" s="16"/>
      <c r="W15" s="19" t="s">
        <v>526</v>
      </c>
    </row>
    <row r="16" ht="15.6" spans="1:23">
      <c r="A16" s="15" t="str">
        <f t="shared" si="0"/>
        <v/>
      </c>
      <c r="B16" s="45"/>
      <c r="C16" s="16"/>
      <c r="D16" s="16"/>
      <c r="E16" s="16"/>
      <c r="F16" s="45"/>
      <c r="G16" s="16"/>
      <c r="H16" s="32"/>
      <c r="I16" s="16"/>
      <c r="J16" s="17"/>
      <c r="K16" s="18"/>
      <c r="L16" s="18"/>
      <c r="M16" s="18"/>
      <c r="N16" s="18"/>
      <c r="O16" s="18"/>
      <c r="P16" s="18"/>
      <c r="Q16" s="18"/>
      <c r="R16" s="18"/>
      <c r="S16" s="18">
        <f t="shared" si="1"/>
        <v>0</v>
      </c>
      <c r="T16" s="18" t="str">
        <f t="shared" si="3"/>
        <v/>
      </c>
      <c r="U16" s="18" t="str">
        <f t="shared" si="2"/>
        <v/>
      </c>
      <c r="V16" s="16"/>
      <c r="W16" s="19" t="s">
        <v>527</v>
      </c>
    </row>
    <row r="17" ht="15.6" spans="1:23">
      <c r="A17" s="15" t="str">
        <f t="shared" si="0"/>
        <v/>
      </c>
      <c r="B17" s="45"/>
      <c r="C17" s="16"/>
      <c r="D17" s="16"/>
      <c r="E17" s="16"/>
      <c r="F17" s="45"/>
      <c r="G17" s="16"/>
      <c r="H17" s="32"/>
      <c r="I17" s="16"/>
      <c r="J17" s="17"/>
      <c r="K17" s="18"/>
      <c r="L17" s="18"/>
      <c r="M17" s="18"/>
      <c r="N17" s="18"/>
      <c r="O17" s="18"/>
      <c r="P17" s="18"/>
      <c r="Q17" s="18"/>
      <c r="R17" s="18"/>
      <c r="S17" s="18">
        <f t="shared" si="1"/>
        <v>0</v>
      </c>
      <c r="T17" s="18" t="str">
        <f t="shared" si="3"/>
        <v/>
      </c>
      <c r="U17" s="18" t="str">
        <f t="shared" si="2"/>
        <v/>
      </c>
      <c r="V17" s="16"/>
      <c r="W17" s="19" t="s">
        <v>528</v>
      </c>
    </row>
    <row r="18" ht="15.6" spans="1:23">
      <c r="A18" s="15" t="str">
        <f t="shared" si="0"/>
        <v/>
      </c>
      <c r="B18" s="45"/>
      <c r="C18" s="16"/>
      <c r="D18" s="16"/>
      <c r="E18" s="16"/>
      <c r="F18" s="45"/>
      <c r="G18" s="16"/>
      <c r="H18" s="32"/>
      <c r="I18" s="16"/>
      <c r="J18" s="17"/>
      <c r="K18" s="18"/>
      <c r="L18" s="18"/>
      <c r="M18" s="18"/>
      <c r="N18" s="18"/>
      <c r="O18" s="18"/>
      <c r="P18" s="18"/>
      <c r="Q18" s="18"/>
      <c r="R18" s="18"/>
      <c r="S18" s="18">
        <f t="shared" si="1"/>
        <v>0</v>
      </c>
      <c r="T18" s="18" t="str">
        <f t="shared" si="3"/>
        <v/>
      </c>
      <c r="U18" s="18" t="str">
        <f t="shared" si="2"/>
        <v/>
      </c>
      <c r="V18" s="16"/>
      <c r="W18" s="19" t="s">
        <v>529</v>
      </c>
    </row>
    <row r="19" ht="15.6" spans="1:23">
      <c r="A19" s="15" t="str">
        <f t="shared" si="0"/>
        <v/>
      </c>
      <c r="B19" s="45"/>
      <c r="C19" s="16"/>
      <c r="D19" s="16"/>
      <c r="E19" s="16"/>
      <c r="F19" s="45"/>
      <c r="G19" s="16"/>
      <c r="H19" s="32"/>
      <c r="I19" s="16"/>
      <c r="J19" s="17"/>
      <c r="K19" s="18"/>
      <c r="L19" s="18"/>
      <c r="M19" s="18"/>
      <c r="N19" s="18"/>
      <c r="O19" s="18"/>
      <c r="P19" s="18"/>
      <c r="Q19" s="18"/>
      <c r="R19" s="18"/>
      <c r="S19" s="18">
        <f t="shared" si="1"/>
        <v>0</v>
      </c>
      <c r="T19" s="18" t="str">
        <f t="shared" si="3"/>
        <v/>
      </c>
      <c r="U19" s="18" t="str">
        <f t="shared" si="2"/>
        <v/>
      </c>
      <c r="V19" s="16"/>
      <c r="W19" s="19" t="s">
        <v>530</v>
      </c>
    </row>
    <row r="20" ht="15.6" spans="1:23">
      <c r="A20" s="15" t="str">
        <f t="shared" si="0"/>
        <v/>
      </c>
      <c r="B20" s="45"/>
      <c r="C20" s="16"/>
      <c r="D20" s="16"/>
      <c r="E20" s="16"/>
      <c r="F20" s="45"/>
      <c r="G20" s="16"/>
      <c r="H20" s="32"/>
      <c r="I20" s="16"/>
      <c r="J20" s="17"/>
      <c r="K20" s="18"/>
      <c r="L20" s="18"/>
      <c r="M20" s="18"/>
      <c r="N20" s="18"/>
      <c r="O20" s="18"/>
      <c r="P20" s="18"/>
      <c r="Q20" s="18"/>
      <c r="R20" s="18"/>
      <c r="S20" s="18">
        <f t="shared" si="1"/>
        <v>0</v>
      </c>
      <c r="T20" s="18" t="str">
        <f t="shared" si="3"/>
        <v/>
      </c>
      <c r="U20" s="18" t="str">
        <f t="shared" si="2"/>
        <v/>
      </c>
      <c r="V20" s="16"/>
      <c r="W20" s="19" t="s">
        <v>531</v>
      </c>
    </row>
    <row r="21" ht="15.6" spans="1:23">
      <c r="A21" s="15" t="str">
        <f t="shared" si="0"/>
        <v/>
      </c>
      <c r="B21" s="45"/>
      <c r="C21" s="16"/>
      <c r="D21" s="16"/>
      <c r="E21" s="16"/>
      <c r="F21" s="45"/>
      <c r="G21" s="16"/>
      <c r="H21" s="32"/>
      <c r="I21" s="16"/>
      <c r="J21" s="17"/>
      <c r="K21" s="18"/>
      <c r="L21" s="18"/>
      <c r="M21" s="18"/>
      <c r="N21" s="18"/>
      <c r="O21" s="18"/>
      <c r="P21" s="18"/>
      <c r="Q21" s="18"/>
      <c r="R21" s="18"/>
      <c r="S21" s="18">
        <f t="shared" si="1"/>
        <v>0</v>
      </c>
      <c r="T21" s="18" t="str">
        <f t="shared" si="3"/>
        <v/>
      </c>
      <c r="U21" s="18" t="str">
        <f t="shared" si="2"/>
        <v/>
      </c>
      <c r="V21" s="16"/>
      <c r="W21" s="19" t="s">
        <v>532</v>
      </c>
    </row>
    <row r="22" ht="15.6" spans="1:23">
      <c r="A22" s="15" t="str">
        <f t="shared" si="0"/>
        <v/>
      </c>
      <c r="B22" s="45"/>
      <c r="C22" s="16"/>
      <c r="D22" s="16"/>
      <c r="E22" s="16"/>
      <c r="F22" s="45"/>
      <c r="G22" s="16"/>
      <c r="H22" s="32"/>
      <c r="I22" s="16"/>
      <c r="J22" s="17"/>
      <c r="K22" s="18"/>
      <c r="L22" s="18"/>
      <c r="M22" s="18"/>
      <c r="N22" s="18"/>
      <c r="O22" s="18"/>
      <c r="P22" s="18"/>
      <c r="Q22" s="18"/>
      <c r="R22" s="18"/>
      <c r="S22" s="18">
        <f t="shared" si="1"/>
        <v>0</v>
      </c>
      <c r="T22" s="18" t="str">
        <f t="shared" si="3"/>
        <v/>
      </c>
      <c r="U22" s="18" t="str">
        <f t="shared" si="2"/>
        <v/>
      </c>
      <c r="V22" s="16"/>
      <c r="W22" s="19" t="s">
        <v>533</v>
      </c>
    </row>
    <row r="23" ht="15.6" spans="1:23">
      <c r="A23" s="15" t="str">
        <f t="shared" si="0"/>
        <v/>
      </c>
      <c r="B23" s="45"/>
      <c r="C23" s="16"/>
      <c r="D23" s="16"/>
      <c r="E23" s="16"/>
      <c r="F23" s="45"/>
      <c r="G23" s="16"/>
      <c r="H23" s="32"/>
      <c r="I23" s="16"/>
      <c r="J23" s="17"/>
      <c r="K23" s="18"/>
      <c r="L23" s="18"/>
      <c r="M23" s="18"/>
      <c r="N23" s="18"/>
      <c r="O23" s="18"/>
      <c r="P23" s="18"/>
      <c r="Q23" s="18"/>
      <c r="R23" s="18"/>
      <c r="S23" s="18">
        <f t="shared" si="1"/>
        <v>0</v>
      </c>
      <c r="T23" s="18" t="str">
        <f t="shared" si="3"/>
        <v/>
      </c>
      <c r="U23" s="18" t="str">
        <f t="shared" si="2"/>
        <v/>
      </c>
      <c r="V23" s="16"/>
      <c r="W23" s="19" t="s">
        <v>538</v>
      </c>
    </row>
    <row r="24" ht="15.6" spans="1:23">
      <c r="A24" s="15" t="str">
        <f t="shared" si="0"/>
        <v/>
      </c>
      <c r="B24" s="45"/>
      <c r="C24" s="16"/>
      <c r="D24" s="16"/>
      <c r="E24" s="16"/>
      <c r="F24" s="45"/>
      <c r="G24" s="16"/>
      <c r="H24" s="32"/>
      <c r="I24" s="16"/>
      <c r="J24" s="17"/>
      <c r="K24" s="18"/>
      <c r="L24" s="18"/>
      <c r="M24" s="18"/>
      <c r="N24" s="18"/>
      <c r="O24" s="18"/>
      <c r="P24" s="18"/>
      <c r="Q24" s="18"/>
      <c r="R24" s="18"/>
      <c r="S24" s="18">
        <f t="shared" si="1"/>
        <v>0</v>
      </c>
      <c r="T24" s="18" t="str">
        <f t="shared" si="3"/>
        <v/>
      </c>
      <c r="U24" s="18" t="str">
        <f t="shared" si="2"/>
        <v/>
      </c>
      <c r="V24" s="16"/>
      <c r="W24" s="19" t="s">
        <v>539</v>
      </c>
    </row>
    <row r="25" ht="15.6" spans="1:23">
      <c r="A25" s="45" t="s">
        <v>1001</v>
      </c>
      <c r="B25" s="45"/>
      <c r="C25" s="16"/>
      <c r="D25" s="16"/>
      <c r="E25" s="16"/>
      <c r="F25" s="45"/>
      <c r="G25" s="16"/>
      <c r="H25" s="32"/>
      <c r="I25" s="16"/>
      <c r="J25" s="17"/>
      <c r="K25" s="18"/>
      <c r="L25" s="18">
        <f t="shared" ref="L25:Q25" si="4">SUM(L8:L24)</f>
        <v>0</v>
      </c>
      <c r="M25" s="18">
        <f t="shared" si="4"/>
        <v>0</v>
      </c>
      <c r="N25" s="18">
        <f t="shared" si="4"/>
        <v>0</v>
      </c>
      <c r="O25" s="18">
        <f t="shared" si="4"/>
        <v>0</v>
      </c>
      <c r="P25" s="18">
        <f t="shared" si="4"/>
        <v>0</v>
      </c>
      <c r="Q25" s="18">
        <f t="shared" si="4"/>
        <v>0</v>
      </c>
      <c r="R25" s="18"/>
      <c r="S25" s="18">
        <f>SUM(S8:S24)</f>
        <v>0</v>
      </c>
      <c r="T25" s="18" t="str">
        <f t="shared" si="3"/>
        <v/>
      </c>
      <c r="U25" s="18"/>
      <c r="V25" s="16"/>
      <c r="W25" s="3"/>
    </row>
    <row r="26" ht="15.6" spans="1:23">
      <c r="A26" s="45" t="s">
        <v>1002</v>
      </c>
      <c r="B26" s="45"/>
      <c r="C26" s="16"/>
      <c r="D26" s="16"/>
      <c r="E26" s="16"/>
      <c r="F26" s="45"/>
      <c r="G26" s="16"/>
      <c r="H26" s="32"/>
      <c r="I26" s="16"/>
      <c r="J26" s="17"/>
      <c r="K26" s="18"/>
      <c r="L26" s="18"/>
      <c r="M26" s="18">
        <f>P25</f>
        <v>0</v>
      </c>
      <c r="N26" s="18"/>
      <c r="O26" s="18">
        <f>P25</f>
        <v>0</v>
      </c>
      <c r="P26" s="18"/>
      <c r="Q26" s="18"/>
      <c r="R26" s="18"/>
      <c r="S26" s="18"/>
      <c r="T26" s="18"/>
      <c r="U26" s="18"/>
      <c r="V26" s="16"/>
      <c r="W26" s="3"/>
    </row>
    <row r="27" customHeight="1" spans="1:23">
      <c r="A27" s="66" t="s">
        <v>1003</v>
      </c>
      <c r="B27" s="104"/>
      <c r="C27" s="104"/>
      <c r="D27" s="104"/>
      <c r="E27" s="21"/>
      <c r="F27" s="278"/>
      <c r="G27" s="23"/>
      <c r="H27" s="30"/>
      <c r="I27" s="30"/>
      <c r="J27" s="30"/>
      <c r="K27" s="18"/>
      <c r="L27" s="18">
        <f t="shared" ref="L27:O27" si="5">L25-L26</f>
        <v>0</v>
      </c>
      <c r="M27" s="18">
        <f t="shared" si="5"/>
        <v>0</v>
      </c>
      <c r="N27" s="18">
        <f t="shared" si="5"/>
        <v>0</v>
      </c>
      <c r="O27" s="18">
        <f t="shared" si="5"/>
        <v>0</v>
      </c>
      <c r="P27" s="18"/>
      <c r="Q27" s="18">
        <f>Q25</f>
        <v>0</v>
      </c>
      <c r="R27" s="18"/>
      <c r="S27" s="18">
        <f>S25</f>
        <v>0</v>
      </c>
      <c r="T27" s="18" t="str">
        <f>IF(O27=0,"",(S27-O27)/O27*100)</f>
        <v/>
      </c>
      <c r="U27" s="18"/>
      <c r="V27" s="252"/>
      <c r="W27" s="3"/>
    </row>
    <row r="28" customHeight="1" spans="1:23">
      <c r="A28" s="3" t="str">
        <f>基本信息输入表!$K$6&amp;"填表人："&amp;基本信息输入表!$M$59</f>
        <v>产权持有人填表人：袁佳</v>
      </c>
      <c r="S28" s="3" t="str">
        <f>"评估人员："&amp;基本信息输入表!$Q$59</f>
        <v>评估人员：韩策</v>
      </c>
      <c r="W28" s="27"/>
    </row>
    <row r="29" customHeight="1" spans="1:23">
      <c r="A29" s="3" t="str">
        <f>"填表日期："&amp;YEAR(基本信息输入表!$O$59)&amp;"年"&amp;MONTH(基本信息输入表!$O$59)&amp;"月"&amp;DAY(基本信息输入表!$O$59)&amp;"日"</f>
        <v>填表日期：2025年12月15日</v>
      </c>
      <c r="W29" s="3"/>
    </row>
    <row r="30" customHeight="1" spans="1:23">
      <c r="W30" s="3"/>
    </row>
    <row r="31" customHeight="1" spans="1:23">
      <c r="W31" s="3"/>
    </row>
    <row r="32" customHeight="1" spans="1:23">
      <c r="W32" s="3"/>
    </row>
    <row r="33" customHeight="1" spans="23:23">
      <c r="W33" s="3"/>
    </row>
    <row r="34" customHeight="1" spans="23:23">
      <c r="W34" s="3"/>
    </row>
    <row r="35" customHeight="1" spans="23:23">
      <c r="W35" s="3"/>
    </row>
    <row r="36" customHeight="1" spans="23:23">
      <c r="W36" s="3"/>
    </row>
    <row r="37" customHeight="1" spans="23:23">
      <c r="W37" s="3"/>
    </row>
    <row r="38" customHeight="1" spans="23:23">
      <c r="W38" s="3"/>
    </row>
    <row r="39" customHeight="1" spans="23:23">
      <c r="W39" s="3"/>
    </row>
  </sheetData>
  <mergeCells count="25">
    <mergeCell ref="A2:V2"/>
    <mergeCell ref="A3:V3"/>
    <mergeCell ref="T4:V4"/>
    <mergeCell ref="S5:V5"/>
    <mergeCell ref="L6:M6"/>
    <mergeCell ref="N6:O6"/>
    <mergeCell ref="Q6:S6"/>
    <mergeCell ref="A25:D25"/>
    <mergeCell ref="A26:D26"/>
    <mergeCell ref="A27:D27"/>
    <mergeCell ref="A6:A7"/>
    <mergeCell ref="B6:B7"/>
    <mergeCell ref="C6:C7"/>
    <mergeCell ref="D6:D7"/>
    <mergeCell ref="E6:E7"/>
    <mergeCell ref="F6:F7"/>
    <mergeCell ref="G6:G7"/>
    <mergeCell ref="H6:H7"/>
    <mergeCell ref="I6:I7"/>
    <mergeCell ref="J6:J7"/>
    <mergeCell ref="K6:K7"/>
    <mergeCell ref="P6:P7"/>
    <mergeCell ref="T6:T7"/>
    <mergeCell ref="U6:U7"/>
    <mergeCell ref="V6:V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scale="65" fitToHeight="0" orientation="landscape"/>
  <headerFooter scaleWithDoc="0">
    <oddFooter>&amp;C&amp;"宋体,常规"&amp;10第&amp;"Arial Narrow,常规"&amp;P&amp;"宋体,常规"页，共&amp;"Arial Narrow,常规"&amp;N&amp;"宋体,常规"页</oddFooter>
  </headerFooter>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管道沟槽">
    <pageSetUpPr fitToPage="1"/>
  </sheetPr>
  <dimension ref="A1:W52"/>
  <sheetViews>
    <sheetView showGridLines="0" topLeftCell="A3" workbookViewId="0">
      <selection activeCell="E54" sqref="E54"/>
    </sheetView>
  </sheetViews>
  <sheetFormatPr defaultColWidth="9" defaultRowHeight="15.75" customHeight="1"/>
  <cols>
    <col min="1" max="1" width="4.5" style="3" customWidth="1"/>
    <col min="2" max="2" width="8.5" style="3" customWidth="1"/>
    <col min="3" max="3" width="11.1666666666667" style="3" customWidth="1"/>
    <col min="4" max="4" width="7.66666666666667" style="3" customWidth="1"/>
    <col min="5" max="6" width="4.66666666666667" style="3" customWidth="1"/>
    <col min="7" max="7" width="16.1666666666667" style="3" customWidth="1"/>
    <col min="8" max="8" width="4.16666666666667" style="3" customWidth="1"/>
    <col min="9" max="10" width="4.66666666666667" style="3" customWidth="1"/>
    <col min="11" max="12" width="5" style="3" customWidth="1"/>
    <col min="13" max="13" width="7.16666666666667" style="3" hidden="1" customWidth="1" outlineLevel="1"/>
    <col min="14" max="14" width="7.66666666666667" style="3" hidden="1" customWidth="1" outlineLevel="1"/>
    <col min="15" max="15" width="8.16666666666667" style="3" customWidth="1" collapsed="1"/>
    <col min="16" max="16" width="9.66666666666667" style="3" customWidth="1"/>
    <col min="17" max="17" width="9" style="3" customWidth="1"/>
    <col min="18" max="18" width="5.5" style="3" customWidth="1"/>
    <col min="19" max="19" width="7.66666666666667" style="3" customWidth="1"/>
    <col min="20" max="20" width="9.5" style="3" customWidth="1"/>
    <col min="21" max="21" width="7.66666666666667" style="3" customWidth="1"/>
    <col min="22" max="22" width="5.66666666666667" style="3" customWidth="1"/>
    <col min="23" max="23" width="8.16666666666667" style="270" customWidth="1"/>
    <col min="24" max="16384" width="9" style="3"/>
  </cols>
  <sheetData>
    <row r="1" customHeight="1" spans="1:23">
      <c r="A1" s="4" t="s">
        <v>398</v>
      </c>
    </row>
    <row r="2" s="1" customFormat="1" ht="30" customHeight="1" spans="1:23">
      <c r="A2" s="5" t="s">
        <v>1004</v>
      </c>
      <c r="B2" s="5"/>
      <c r="C2" s="5"/>
      <c r="D2" s="5"/>
      <c r="E2" s="5"/>
      <c r="F2" s="5"/>
      <c r="G2" s="5"/>
      <c r="H2" s="5"/>
      <c r="I2" s="5"/>
      <c r="J2" s="5"/>
      <c r="K2" s="5"/>
      <c r="L2" s="5"/>
      <c r="M2" s="5"/>
      <c r="N2" s="5"/>
      <c r="O2" s="5"/>
      <c r="P2" s="5"/>
      <c r="Q2" s="5"/>
      <c r="R2" s="5"/>
      <c r="S2" s="5"/>
      <c r="T2" s="5"/>
      <c r="U2" s="5"/>
      <c r="V2" s="5"/>
    </row>
    <row r="3" customHeight="1" spans="1:23">
      <c r="A3" s="2" t="str">
        <f>"评估基准日："&amp;TEXT(基本信息输入表!M7,"yyyy年mm月dd日")</f>
        <v>评估基准日：2025年11月30日</v>
      </c>
      <c r="B3" s="2"/>
      <c r="C3" s="2"/>
      <c r="D3" s="2"/>
      <c r="E3" s="2"/>
      <c r="F3" s="2"/>
      <c r="G3" s="2"/>
      <c r="H3" s="2"/>
      <c r="I3" s="2"/>
      <c r="J3" s="2"/>
      <c r="K3" s="2"/>
      <c r="L3" s="2"/>
      <c r="M3" s="2"/>
      <c r="N3" s="2"/>
      <c r="O3" s="2"/>
      <c r="P3" s="2"/>
      <c r="Q3" s="2"/>
      <c r="R3" s="2"/>
      <c r="S3" s="2"/>
      <c r="T3" s="2"/>
      <c r="U3" s="2"/>
      <c r="V3" s="2"/>
      <c r="W3" s="3"/>
    </row>
    <row r="4" ht="14.25" customHeight="1" spans="1:23">
      <c r="A4" s="2"/>
      <c r="B4" s="2"/>
      <c r="C4" s="2"/>
      <c r="D4" s="2"/>
      <c r="E4" s="2"/>
      <c r="F4" s="2"/>
      <c r="G4" s="2"/>
      <c r="H4" s="2"/>
      <c r="I4" s="2"/>
      <c r="J4" s="2"/>
      <c r="K4" s="2"/>
      <c r="L4" s="2"/>
      <c r="M4" s="2"/>
      <c r="N4" s="2"/>
      <c r="O4" s="2"/>
      <c r="P4" s="2"/>
      <c r="Q4" s="2"/>
      <c r="R4" s="2"/>
      <c r="S4" s="2"/>
      <c r="T4" s="2"/>
      <c r="U4" s="2"/>
      <c r="V4" s="2" t="s">
        <v>1005</v>
      </c>
      <c r="W4" s="3"/>
    </row>
    <row r="5" customHeight="1" spans="1:23">
      <c r="A5" s="8" t="str">
        <f>基本信息输入表!K6&amp;"："&amp;基本信息输入表!M6</f>
        <v>产权持有人：湖北省徽工生物技本研究有限公司</v>
      </c>
      <c r="B5" s="8"/>
      <c r="C5" s="8"/>
      <c r="D5" s="8"/>
      <c r="E5" s="8"/>
      <c r="F5" s="8"/>
      <c r="G5" s="8"/>
      <c r="H5" s="25"/>
      <c r="I5" s="25"/>
      <c r="J5" s="25"/>
      <c r="K5" s="25"/>
      <c r="L5" s="25"/>
      <c r="M5" s="25"/>
      <c r="N5" s="25"/>
      <c r="V5" s="10" t="str">
        <f>"金额单位："&amp;基本信息输入表!M10&amp;"元"</f>
        <v>金额单位：人民币元</v>
      </c>
      <c r="W5" s="3"/>
    </row>
    <row r="6" s="2" customFormat="1" customHeight="1" spans="1:23">
      <c r="A6" s="38" t="s">
        <v>401</v>
      </c>
      <c r="B6" s="166" t="s">
        <v>995</v>
      </c>
      <c r="C6" s="38" t="s">
        <v>996</v>
      </c>
      <c r="D6" s="38" t="s">
        <v>1006</v>
      </c>
      <c r="E6" s="112" t="s">
        <v>1007</v>
      </c>
      <c r="F6" s="112" t="s">
        <v>1008</v>
      </c>
      <c r="G6" s="112" t="s">
        <v>1009</v>
      </c>
      <c r="H6" s="112" t="s">
        <v>1010</v>
      </c>
      <c r="I6" s="112" t="s">
        <v>1011</v>
      </c>
      <c r="J6" s="85" t="s">
        <v>1012</v>
      </c>
      <c r="K6" s="112" t="s">
        <v>999</v>
      </c>
      <c r="L6" s="86" t="s">
        <v>986</v>
      </c>
      <c r="M6" s="271" t="s">
        <v>403</v>
      </c>
      <c r="N6" s="334"/>
      <c r="O6" s="38" t="s">
        <v>502</v>
      </c>
      <c r="P6" s="38"/>
      <c r="Q6" s="132" t="s">
        <v>864</v>
      </c>
      <c r="R6" s="38" t="s">
        <v>405</v>
      </c>
      <c r="S6" s="38"/>
      <c r="T6" s="38"/>
      <c r="U6" s="112" t="s">
        <v>407</v>
      </c>
      <c r="V6" s="112" t="s">
        <v>503</v>
      </c>
    </row>
    <row r="7" s="2" customFormat="1" ht="13.2" spans="1:23">
      <c r="A7" s="133"/>
      <c r="B7" s="256"/>
      <c r="C7" s="134"/>
      <c r="D7" s="134"/>
      <c r="E7" s="135"/>
      <c r="F7" s="135"/>
      <c r="G7" s="135"/>
      <c r="H7" s="134"/>
      <c r="I7" s="134"/>
      <c r="J7" s="275"/>
      <c r="K7" s="136"/>
      <c r="L7" s="274"/>
      <c r="M7" s="335" t="s">
        <v>944</v>
      </c>
      <c r="N7" s="335" t="s">
        <v>989</v>
      </c>
      <c r="O7" s="138" t="s">
        <v>946</v>
      </c>
      <c r="P7" s="139" t="s">
        <v>947</v>
      </c>
      <c r="Q7" s="140"/>
      <c r="R7" s="139" t="s">
        <v>946</v>
      </c>
      <c r="S7" s="141" t="s">
        <v>748</v>
      </c>
      <c r="T7" s="139" t="s">
        <v>947</v>
      </c>
      <c r="U7" s="141"/>
      <c r="V7" s="134"/>
      <c r="W7" s="14" t="s">
        <v>518</v>
      </c>
    </row>
    <row r="8" ht="15.6" spans="1:23">
      <c r="A8" s="15" t="str">
        <f>IF(C8="","",ROW()-7)</f>
        <v/>
      </c>
      <c r="B8" s="45"/>
      <c r="C8" s="16"/>
      <c r="D8" s="16"/>
      <c r="E8" s="32"/>
      <c r="F8" s="32"/>
      <c r="G8" s="32"/>
      <c r="H8" s="16"/>
      <c r="I8" s="16"/>
      <c r="J8" s="16"/>
      <c r="K8" s="17"/>
      <c r="L8" s="32"/>
      <c r="M8" s="18"/>
      <c r="N8" s="18"/>
      <c r="O8" s="18"/>
      <c r="P8" s="18"/>
      <c r="Q8" s="18"/>
      <c r="R8" s="18"/>
      <c r="S8" s="18"/>
      <c r="T8" s="18">
        <f>IF(S8="",R8,S8*R8/100)</f>
        <v>0</v>
      </c>
      <c r="U8" s="18" t="str">
        <f t="shared" ref="U8:U25" si="0">IF(P8-Q8=0,"",(T8-P8+Q8)/(P8-Q8)*100)</f>
        <v/>
      </c>
      <c r="V8" s="16"/>
      <c r="W8" s="19" t="s">
        <v>519</v>
      </c>
    </row>
    <row r="9" ht="15.6" spans="1:23">
      <c r="A9" s="15" t="str">
        <f t="shared" ref="A9:A24" si="1">IF(C9="","",ROW()-7)</f>
        <v/>
      </c>
      <c r="B9" s="45"/>
      <c r="C9" s="16"/>
      <c r="D9" s="16"/>
      <c r="E9" s="32"/>
      <c r="F9" s="32"/>
      <c r="G9" s="32"/>
      <c r="H9" s="16"/>
      <c r="I9" s="16"/>
      <c r="J9" s="16"/>
      <c r="K9" s="17"/>
      <c r="L9" s="32"/>
      <c r="M9" s="18"/>
      <c r="N9" s="18"/>
      <c r="O9" s="18"/>
      <c r="P9" s="18"/>
      <c r="Q9" s="18"/>
      <c r="R9" s="18"/>
      <c r="S9" s="18"/>
      <c r="T9" s="18">
        <f t="shared" ref="T9:T24" si="2">IF(S9="",R9,S9*R9/100)</f>
        <v>0</v>
      </c>
      <c r="U9" s="18" t="str">
        <f t="shared" si="0"/>
        <v/>
      </c>
      <c r="V9" s="16"/>
      <c r="W9" s="19" t="s">
        <v>520</v>
      </c>
    </row>
    <row r="10" ht="15.6" spans="1:23">
      <c r="A10" s="15" t="str">
        <f t="shared" si="1"/>
        <v/>
      </c>
      <c r="B10" s="45"/>
      <c r="C10" s="16"/>
      <c r="D10" s="16"/>
      <c r="E10" s="32"/>
      <c r="F10" s="32"/>
      <c r="G10" s="32"/>
      <c r="H10" s="16"/>
      <c r="I10" s="16"/>
      <c r="J10" s="16"/>
      <c r="K10" s="17"/>
      <c r="L10" s="32"/>
      <c r="M10" s="18"/>
      <c r="N10" s="18"/>
      <c r="O10" s="18"/>
      <c r="P10" s="18"/>
      <c r="Q10" s="18"/>
      <c r="R10" s="18"/>
      <c r="S10" s="18"/>
      <c r="T10" s="18">
        <f t="shared" si="2"/>
        <v>0</v>
      </c>
      <c r="U10" s="18" t="str">
        <f t="shared" si="0"/>
        <v/>
      </c>
      <c r="V10" s="16"/>
      <c r="W10" s="19" t="s">
        <v>521</v>
      </c>
    </row>
    <row r="11" ht="15.6" spans="1:23">
      <c r="A11" s="15" t="str">
        <f t="shared" si="1"/>
        <v/>
      </c>
      <c r="B11" s="45"/>
      <c r="C11" s="16"/>
      <c r="D11" s="16"/>
      <c r="E11" s="32"/>
      <c r="F11" s="32"/>
      <c r="G11" s="32"/>
      <c r="H11" s="16"/>
      <c r="I11" s="16"/>
      <c r="J11" s="16"/>
      <c r="K11" s="17"/>
      <c r="L11" s="32"/>
      <c r="M11" s="18"/>
      <c r="N11" s="18"/>
      <c r="O11" s="18"/>
      <c r="P11" s="18"/>
      <c r="Q11" s="18"/>
      <c r="R11" s="18"/>
      <c r="S11" s="18"/>
      <c r="T11" s="18">
        <f t="shared" si="2"/>
        <v>0</v>
      </c>
      <c r="U11" s="18" t="str">
        <f t="shared" si="0"/>
        <v/>
      </c>
      <c r="V11" s="16"/>
      <c r="W11" s="19" t="s">
        <v>522</v>
      </c>
    </row>
    <row r="12" ht="15.6" spans="1:23">
      <c r="A12" s="15" t="str">
        <f t="shared" si="1"/>
        <v/>
      </c>
      <c r="B12" s="45"/>
      <c r="C12" s="16"/>
      <c r="D12" s="16"/>
      <c r="E12" s="32"/>
      <c r="F12" s="32"/>
      <c r="G12" s="32"/>
      <c r="H12" s="16"/>
      <c r="I12" s="16"/>
      <c r="J12" s="16"/>
      <c r="K12" s="17"/>
      <c r="L12" s="32"/>
      <c r="M12" s="18"/>
      <c r="N12" s="18"/>
      <c r="O12" s="18"/>
      <c r="P12" s="18"/>
      <c r="Q12" s="18"/>
      <c r="R12" s="18"/>
      <c r="S12" s="18"/>
      <c r="T12" s="18">
        <f t="shared" si="2"/>
        <v>0</v>
      </c>
      <c r="U12" s="18" t="str">
        <f t="shared" si="0"/>
        <v/>
      </c>
      <c r="V12" s="16"/>
      <c r="W12" s="19" t="s">
        <v>523</v>
      </c>
    </row>
    <row r="13" ht="15.6" spans="1:23">
      <c r="A13" s="15" t="str">
        <f t="shared" si="1"/>
        <v/>
      </c>
      <c r="B13" s="45"/>
      <c r="C13" s="16"/>
      <c r="D13" s="16"/>
      <c r="E13" s="32"/>
      <c r="F13" s="32"/>
      <c r="G13" s="32"/>
      <c r="H13" s="16"/>
      <c r="I13" s="16"/>
      <c r="J13" s="16"/>
      <c r="K13" s="17"/>
      <c r="L13" s="32"/>
      <c r="M13" s="18"/>
      <c r="N13" s="18"/>
      <c r="O13" s="18"/>
      <c r="P13" s="18"/>
      <c r="Q13" s="18"/>
      <c r="R13" s="18"/>
      <c r="S13" s="18"/>
      <c r="T13" s="18">
        <f t="shared" si="2"/>
        <v>0</v>
      </c>
      <c r="U13" s="18" t="str">
        <f t="shared" si="0"/>
        <v/>
      </c>
      <c r="V13" s="16"/>
      <c r="W13" s="19" t="s">
        <v>524</v>
      </c>
    </row>
    <row r="14" ht="15.6" spans="1:23">
      <c r="A14" s="15" t="str">
        <f t="shared" si="1"/>
        <v/>
      </c>
      <c r="B14" s="45"/>
      <c r="C14" s="16"/>
      <c r="D14" s="16"/>
      <c r="E14" s="32"/>
      <c r="F14" s="32"/>
      <c r="G14" s="32"/>
      <c r="H14" s="16"/>
      <c r="I14" s="16"/>
      <c r="J14" s="16"/>
      <c r="K14" s="17"/>
      <c r="L14" s="32"/>
      <c r="M14" s="18"/>
      <c r="N14" s="18"/>
      <c r="O14" s="18"/>
      <c r="P14" s="18"/>
      <c r="Q14" s="18"/>
      <c r="R14" s="18"/>
      <c r="S14" s="18"/>
      <c r="T14" s="18">
        <f t="shared" si="2"/>
        <v>0</v>
      </c>
      <c r="U14" s="18" t="str">
        <f t="shared" si="0"/>
        <v/>
      </c>
      <c r="V14" s="16"/>
      <c r="W14" s="19" t="s">
        <v>525</v>
      </c>
    </row>
    <row r="15" ht="15.6" spans="1:23">
      <c r="A15" s="15" t="str">
        <f t="shared" si="1"/>
        <v/>
      </c>
      <c r="B15" s="45"/>
      <c r="C15" s="16"/>
      <c r="D15" s="16"/>
      <c r="E15" s="32"/>
      <c r="F15" s="32"/>
      <c r="G15" s="32"/>
      <c r="H15" s="16"/>
      <c r="I15" s="16"/>
      <c r="J15" s="16"/>
      <c r="K15" s="17"/>
      <c r="L15" s="32"/>
      <c r="M15" s="18"/>
      <c r="N15" s="18"/>
      <c r="O15" s="18"/>
      <c r="P15" s="18"/>
      <c r="Q15" s="18"/>
      <c r="R15" s="18"/>
      <c r="S15" s="18"/>
      <c r="T15" s="18">
        <f t="shared" si="2"/>
        <v>0</v>
      </c>
      <c r="U15" s="18" t="str">
        <f t="shared" si="0"/>
        <v/>
      </c>
      <c r="V15" s="16"/>
      <c r="W15" s="19" t="s">
        <v>526</v>
      </c>
    </row>
    <row r="16" ht="15.6" spans="1:23">
      <c r="A16" s="15" t="str">
        <f t="shared" si="1"/>
        <v/>
      </c>
      <c r="B16" s="45"/>
      <c r="C16" s="16"/>
      <c r="D16" s="16"/>
      <c r="E16" s="32"/>
      <c r="F16" s="32"/>
      <c r="G16" s="32"/>
      <c r="H16" s="16"/>
      <c r="I16" s="16"/>
      <c r="J16" s="16"/>
      <c r="K16" s="17"/>
      <c r="L16" s="32"/>
      <c r="M16" s="18"/>
      <c r="N16" s="18"/>
      <c r="O16" s="18"/>
      <c r="P16" s="18"/>
      <c r="Q16" s="18"/>
      <c r="R16" s="18"/>
      <c r="S16" s="18"/>
      <c r="T16" s="18">
        <f t="shared" si="2"/>
        <v>0</v>
      </c>
      <c r="U16" s="18" t="str">
        <f t="shared" si="0"/>
        <v/>
      </c>
      <c r="V16" s="16"/>
      <c r="W16" s="19" t="s">
        <v>527</v>
      </c>
    </row>
    <row r="17" ht="15.6" spans="1:23">
      <c r="A17" s="15" t="str">
        <f t="shared" si="1"/>
        <v/>
      </c>
      <c r="B17" s="45"/>
      <c r="C17" s="16"/>
      <c r="D17" s="16"/>
      <c r="E17" s="32"/>
      <c r="F17" s="32"/>
      <c r="G17" s="32"/>
      <c r="H17" s="16"/>
      <c r="I17" s="16"/>
      <c r="J17" s="16"/>
      <c r="K17" s="17"/>
      <c r="L17" s="32"/>
      <c r="M17" s="18"/>
      <c r="N17" s="18"/>
      <c r="O17" s="18"/>
      <c r="P17" s="18"/>
      <c r="Q17" s="18"/>
      <c r="R17" s="18"/>
      <c r="S17" s="18"/>
      <c r="T17" s="18">
        <f t="shared" si="2"/>
        <v>0</v>
      </c>
      <c r="U17" s="18" t="str">
        <f t="shared" si="0"/>
        <v/>
      </c>
      <c r="V17" s="16"/>
      <c r="W17" s="19" t="s">
        <v>528</v>
      </c>
    </row>
    <row r="18" ht="15.6" spans="1:23">
      <c r="A18" s="15" t="str">
        <f t="shared" si="1"/>
        <v/>
      </c>
      <c r="B18" s="45"/>
      <c r="C18" s="16"/>
      <c r="D18" s="16"/>
      <c r="E18" s="32"/>
      <c r="F18" s="32"/>
      <c r="G18" s="32"/>
      <c r="H18" s="16"/>
      <c r="I18" s="16"/>
      <c r="J18" s="16"/>
      <c r="K18" s="17"/>
      <c r="L18" s="32"/>
      <c r="M18" s="18"/>
      <c r="N18" s="18"/>
      <c r="O18" s="18"/>
      <c r="P18" s="18"/>
      <c r="Q18" s="18"/>
      <c r="R18" s="18"/>
      <c r="S18" s="18"/>
      <c r="T18" s="18">
        <f t="shared" si="2"/>
        <v>0</v>
      </c>
      <c r="U18" s="18" t="str">
        <f t="shared" si="0"/>
        <v/>
      </c>
      <c r="V18" s="16"/>
      <c r="W18" s="19" t="s">
        <v>529</v>
      </c>
    </row>
    <row r="19" ht="15.6" spans="1:23">
      <c r="A19" s="15" t="str">
        <f t="shared" si="1"/>
        <v/>
      </c>
      <c r="B19" s="45"/>
      <c r="C19" s="16"/>
      <c r="D19" s="16"/>
      <c r="E19" s="32"/>
      <c r="F19" s="32"/>
      <c r="G19" s="32"/>
      <c r="H19" s="16"/>
      <c r="I19" s="16"/>
      <c r="J19" s="16"/>
      <c r="K19" s="17"/>
      <c r="L19" s="32"/>
      <c r="M19" s="18"/>
      <c r="N19" s="18"/>
      <c r="O19" s="18"/>
      <c r="P19" s="18"/>
      <c r="Q19" s="18"/>
      <c r="R19" s="18"/>
      <c r="S19" s="18"/>
      <c r="T19" s="18">
        <f t="shared" si="2"/>
        <v>0</v>
      </c>
      <c r="U19" s="18" t="str">
        <f t="shared" si="0"/>
        <v/>
      </c>
      <c r="V19" s="16"/>
      <c r="W19" s="19" t="s">
        <v>530</v>
      </c>
    </row>
    <row r="20" ht="15.6" spans="1:23">
      <c r="A20" s="15" t="str">
        <f t="shared" si="1"/>
        <v/>
      </c>
      <c r="B20" s="45"/>
      <c r="C20" s="16"/>
      <c r="D20" s="16"/>
      <c r="E20" s="32"/>
      <c r="F20" s="32"/>
      <c r="G20" s="32"/>
      <c r="H20" s="16"/>
      <c r="I20" s="16"/>
      <c r="J20" s="16"/>
      <c r="K20" s="17"/>
      <c r="L20" s="32"/>
      <c r="M20" s="18"/>
      <c r="N20" s="18"/>
      <c r="O20" s="18"/>
      <c r="P20" s="18"/>
      <c r="Q20" s="18"/>
      <c r="R20" s="18"/>
      <c r="S20" s="18"/>
      <c r="T20" s="18">
        <f t="shared" si="2"/>
        <v>0</v>
      </c>
      <c r="U20" s="18" t="str">
        <f t="shared" si="0"/>
        <v/>
      </c>
      <c r="V20" s="16"/>
      <c r="W20" s="19" t="s">
        <v>531</v>
      </c>
    </row>
    <row r="21" ht="15.6" spans="1:23">
      <c r="A21" s="15" t="str">
        <f t="shared" si="1"/>
        <v/>
      </c>
      <c r="B21" s="45"/>
      <c r="C21" s="16"/>
      <c r="D21" s="16"/>
      <c r="E21" s="32"/>
      <c r="F21" s="32"/>
      <c r="G21" s="32"/>
      <c r="H21" s="16"/>
      <c r="I21" s="16"/>
      <c r="J21" s="16"/>
      <c r="K21" s="17"/>
      <c r="L21" s="32"/>
      <c r="M21" s="18"/>
      <c r="N21" s="18"/>
      <c r="O21" s="18"/>
      <c r="P21" s="18"/>
      <c r="Q21" s="18"/>
      <c r="R21" s="18"/>
      <c r="S21" s="18"/>
      <c r="T21" s="18">
        <f t="shared" si="2"/>
        <v>0</v>
      </c>
      <c r="U21" s="18" t="str">
        <f t="shared" si="0"/>
        <v/>
      </c>
      <c r="V21" s="16"/>
      <c r="W21" s="19" t="s">
        <v>532</v>
      </c>
    </row>
    <row r="22" ht="15.6" spans="1:23">
      <c r="A22" s="15" t="str">
        <f t="shared" si="1"/>
        <v/>
      </c>
      <c r="B22" s="45"/>
      <c r="C22" s="16"/>
      <c r="D22" s="16"/>
      <c r="E22" s="32"/>
      <c r="F22" s="32"/>
      <c r="G22" s="32"/>
      <c r="H22" s="16"/>
      <c r="I22" s="16"/>
      <c r="J22" s="16"/>
      <c r="K22" s="17"/>
      <c r="L22" s="32"/>
      <c r="M22" s="18"/>
      <c r="N22" s="18"/>
      <c r="O22" s="18"/>
      <c r="P22" s="18"/>
      <c r="Q22" s="18"/>
      <c r="R22" s="18"/>
      <c r="S22" s="18"/>
      <c r="T22" s="18">
        <f t="shared" si="2"/>
        <v>0</v>
      </c>
      <c r="U22" s="18" t="str">
        <f t="shared" si="0"/>
        <v/>
      </c>
      <c r="V22" s="16"/>
      <c r="W22" s="19" t="s">
        <v>533</v>
      </c>
    </row>
    <row r="23" ht="15.6" spans="1:23">
      <c r="A23" s="15" t="str">
        <f t="shared" si="1"/>
        <v/>
      </c>
      <c r="B23" s="45"/>
      <c r="C23" s="16"/>
      <c r="D23" s="16"/>
      <c r="E23" s="32"/>
      <c r="F23" s="32"/>
      <c r="G23" s="32"/>
      <c r="H23" s="16"/>
      <c r="I23" s="16"/>
      <c r="J23" s="16"/>
      <c r="K23" s="17"/>
      <c r="L23" s="32"/>
      <c r="M23" s="18"/>
      <c r="N23" s="18"/>
      <c r="O23" s="18"/>
      <c r="P23" s="18"/>
      <c r="Q23" s="18"/>
      <c r="R23" s="18"/>
      <c r="S23" s="18"/>
      <c r="T23" s="18">
        <f t="shared" si="2"/>
        <v>0</v>
      </c>
      <c r="U23" s="18" t="str">
        <f t="shared" si="0"/>
        <v/>
      </c>
      <c r="V23" s="16"/>
      <c r="W23" s="19" t="s">
        <v>538</v>
      </c>
    </row>
    <row r="24" ht="15.6" spans="1:23">
      <c r="A24" s="15" t="str">
        <f t="shared" si="1"/>
        <v/>
      </c>
      <c r="B24" s="45"/>
      <c r="C24" s="16"/>
      <c r="D24" s="16"/>
      <c r="E24" s="32"/>
      <c r="F24" s="32"/>
      <c r="G24" s="32"/>
      <c r="H24" s="16"/>
      <c r="I24" s="16"/>
      <c r="J24" s="16"/>
      <c r="K24" s="17"/>
      <c r="L24" s="32"/>
      <c r="M24" s="18"/>
      <c r="N24" s="18"/>
      <c r="O24" s="18"/>
      <c r="P24" s="18"/>
      <c r="Q24" s="18"/>
      <c r="R24" s="18"/>
      <c r="S24" s="18"/>
      <c r="T24" s="18">
        <f t="shared" si="2"/>
        <v>0</v>
      </c>
      <c r="U24" s="18" t="str">
        <f t="shared" si="0"/>
        <v/>
      </c>
      <c r="V24" s="16"/>
      <c r="W24" s="19" t="s">
        <v>539</v>
      </c>
    </row>
    <row r="25" ht="15.6" spans="1:23">
      <c r="A25" s="45" t="s">
        <v>1013</v>
      </c>
      <c r="B25" s="45"/>
      <c r="C25" s="16"/>
      <c r="D25" s="16"/>
      <c r="E25" s="32"/>
      <c r="F25" s="32"/>
      <c r="G25" s="32"/>
      <c r="H25" s="16"/>
      <c r="I25" s="16"/>
      <c r="J25" s="16"/>
      <c r="K25" s="17" t="s">
        <v>605</v>
      </c>
      <c r="L25" s="32"/>
      <c r="M25" s="18">
        <f t="shared" ref="M25:R25" si="3">SUM(M8:M24)</f>
        <v>0</v>
      </c>
      <c r="N25" s="18">
        <f t="shared" si="3"/>
        <v>0</v>
      </c>
      <c r="O25" s="18">
        <f t="shared" si="3"/>
        <v>0</v>
      </c>
      <c r="P25" s="18">
        <f t="shared" si="3"/>
        <v>0</v>
      </c>
      <c r="Q25" s="18">
        <f t="shared" si="3"/>
        <v>0</v>
      </c>
      <c r="R25" s="18">
        <f t="shared" si="3"/>
        <v>0</v>
      </c>
      <c r="S25" s="18"/>
      <c r="T25" s="18">
        <f>SUM(T8:T24)</f>
        <v>0</v>
      </c>
      <c r="U25" s="18" t="str">
        <f t="shared" si="0"/>
        <v/>
      </c>
      <c r="V25" s="16"/>
      <c r="W25" s="2"/>
    </row>
    <row r="26" ht="15.6" spans="1:23">
      <c r="A26" s="45" t="s">
        <v>1014</v>
      </c>
      <c r="B26" s="45"/>
      <c r="C26" s="16"/>
      <c r="D26" s="16"/>
      <c r="E26" s="32"/>
      <c r="F26" s="32"/>
      <c r="G26" s="32"/>
      <c r="H26" s="16"/>
      <c r="I26" s="16"/>
      <c r="J26" s="16"/>
      <c r="K26" s="17"/>
      <c r="L26" s="32"/>
      <c r="M26" s="18"/>
      <c r="N26" s="18">
        <f>Q25</f>
        <v>0</v>
      </c>
      <c r="O26" s="18"/>
      <c r="P26" s="18">
        <f>Q25</f>
        <v>0</v>
      </c>
      <c r="Q26" s="18"/>
      <c r="R26" s="18"/>
      <c r="S26" s="18"/>
      <c r="T26" s="18"/>
      <c r="U26" s="18"/>
      <c r="V26" s="16"/>
      <c r="W26" s="3"/>
    </row>
    <row r="27" customHeight="1" spans="1:23">
      <c r="A27" s="22" t="s">
        <v>1015</v>
      </c>
      <c r="B27" s="22"/>
      <c r="C27" s="22"/>
      <c r="D27" s="22"/>
      <c r="E27" s="22"/>
      <c r="F27" s="278"/>
      <c r="G27" s="22"/>
      <c r="H27" s="22"/>
      <c r="I27" s="23"/>
      <c r="J27" s="23"/>
      <c r="K27" s="30"/>
      <c r="L27" s="30"/>
      <c r="M27" s="18">
        <f t="shared" ref="M27:P27" si="4">M25-M26</f>
        <v>0</v>
      </c>
      <c r="N27" s="18">
        <f t="shared" si="4"/>
        <v>0</v>
      </c>
      <c r="O27" s="18">
        <f t="shared" si="4"/>
        <v>0</v>
      </c>
      <c r="P27" s="18">
        <f t="shared" si="4"/>
        <v>0</v>
      </c>
      <c r="Q27" s="18"/>
      <c r="R27" s="18">
        <f>R25</f>
        <v>0</v>
      </c>
      <c r="S27" s="18"/>
      <c r="T27" s="18">
        <f>T25</f>
        <v>0</v>
      </c>
      <c r="U27" s="18" t="str">
        <f>IF(P27=0,"",(T27-P27)/P27*100)</f>
        <v/>
      </c>
      <c r="V27" s="30"/>
      <c r="W27" s="3"/>
    </row>
    <row r="28" customHeight="1" spans="1:23">
      <c r="A28" s="3" t="str">
        <f>基本信息输入表!$K$6&amp;"填表人："&amp;基本信息输入表!$M$60</f>
        <v>产权持有人填表人：袁佳</v>
      </c>
      <c r="T28" s="3" t="str">
        <f>"评估人员："&amp;基本信息输入表!$Q$60</f>
        <v>评估人员：韩策</v>
      </c>
      <c r="W28" s="27"/>
    </row>
    <row r="29" customHeight="1" spans="1:23">
      <c r="A29" s="3" t="str">
        <f>"填表日期："&amp;YEAR(基本信息输入表!$O$60)&amp;"年"&amp;MONTH(基本信息输入表!$O$60)&amp;"月"&amp;DAY(基本信息输入表!$O$60)&amp;"日"</f>
        <v>填表日期：2025年12月15日</v>
      </c>
      <c r="W29" s="3"/>
    </row>
    <row r="30" customHeight="1" spans="1:23">
      <c r="W30" s="3"/>
    </row>
    <row r="31" customHeight="1" spans="1:23">
      <c r="W31" s="3"/>
    </row>
    <row r="32" customHeight="1" spans="1:23">
      <c r="W32" s="3"/>
    </row>
    <row r="33" customHeight="1" spans="23:23">
      <c r="W33" s="3"/>
    </row>
    <row r="34" customHeight="1" spans="23:23">
      <c r="W34" s="3"/>
    </row>
    <row r="35" customHeight="1" spans="23:23">
      <c r="W35" s="3"/>
    </row>
    <row r="36" customHeight="1" spans="23:23">
      <c r="W36" s="3"/>
    </row>
    <row r="37" customHeight="1" spans="23:23">
      <c r="W37" s="3"/>
    </row>
    <row r="38" customHeight="1" spans="23:23">
      <c r="W38" s="3"/>
    </row>
    <row r="39" customHeight="1" spans="23:23">
      <c r="W39" s="3"/>
    </row>
    <row r="40" customHeight="1" spans="23:23">
      <c r="W40" s="3"/>
    </row>
    <row r="41" customHeight="1" spans="23:23">
      <c r="W41" s="3"/>
    </row>
    <row r="42" customHeight="1" spans="23:23">
      <c r="W42" s="3"/>
    </row>
    <row r="43" customHeight="1" spans="23:23">
      <c r="W43" s="3"/>
    </row>
    <row r="44" customHeight="1" spans="23:23">
      <c r="W44" s="3"/>
    </row>
    <row r="45" customHeight="1" spans="23:23">
      <c r="W45" s="3"/>
    </row>
    <row r="46" customHeight="1" spans="23:23">
      <c r="W46" s="3"/>
    </row>
    <row r="47" customHeight="1" spans="23:23">
      <c r="W47" s="3"/>
    </row>
    <row r="48" customHeight="1" spans="23:23">
      <c r="W48" s="3"/>
    </row>
    <row r="49" customHeight="1" spans="23:23">
      <c r="W49" s="3"/>
    </row>
    <row r="50" customHeight="1" spans="23:23">
      <c r="W50" s="3"/>
    </row>
    <row r="51" customHeight="1" spans="23:23">
      <c r="W51" s="3"/>
    </row>
    <row r="52" customHeight="1" spans="23:23">
      <c r="W52" s="3"/>
    </row>
  </sheetData>
  <mergeCells count="24">
    <mergeCell ref="A2:V2"/>
    <mergeCell ref="A3:V3"/>
    <mergeCell ref="A5:G5"/>
    <mergeCell ref="M6:N6"/>
    <mergeCell ref="O6:P6"/>
    <mergeCell ref="R6:T6"/>
    <mergeCell ref="A25:E25"/>
    <mergeCell ref="A26:E26"/>
    <mergeCell ref="A27:E27"/>
    <mergeCell ref="A6:A7"/>
    <mergeCell ref="B6:B7"/>
    <mergeCell ref="C6:C7"/>
    <mergeCell ref="D6:D7"/>
    <mergeCell ref="E6:E7"/>
    <mergeCell ref="F6:F7"/>
    <mergeCell ref="G6:G7"/>
    <mergeCell ref="H6:H7"/>
    <mergeCell ref="I6:I7"/>
    <mergeCell ref="J6:J7"/>
    <mergeCell ref="K6:K7"/>
    <mergeCell ref="L6:L7"/>
    <mergeCell ref="Q6:Q7"/>
    <mergeCell ref="U6:U7"/>
    <mergeCell ref="V6:V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scale="72" fitToHeight="0" orientation="landscape"/>
  <headerFooter scaleWithDoc="0">
    <oddFooter>&amp;C&amp;"宋体,常规"&amp;10第&amp;"Arial Narrow,常规"&amp;P&amp;"宋体,常规"页，共&amp;"Arial Narrow,常规"&amp;N&amp;"宋体,常规"页</oddFooter>
  </headerFooter>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井巷工程">
    <pageSetUpPr fitToPage="1"/>
  </sheetPr>
  <dimension ref="A2:AC29"/>
  <sheetViews>
    <sheetView showGridLines="0" zoomScaleSheetLayoutView="70" topLeftCell="E3" workbookViewId="0">
      <selection activeCell="E54" sqref="E54"/>
    </sheetView>
  </sheetViews>
  <sheetFormatPr defaultColWidth="9" defaultRowHeight="13.2"/>
  <cols>
    <col min="1" max="1" width="5.16666666666667" style="285" customWidth="1"/>
    <col min="2" max="2" width="8.16666666666667" style="285" customWidth="1"/>
    <col min="3" max="3" width="11.6666666666667" style="285" customWidth="1"/>
    <col min="4" max="4" width="6.16666666666667" style="286" customWidth="1"/>
    <col min="5" max="5" width="5" style="286" customWidth="1"/>
    <col min="6" max="6" width="7.66666666666667" style="286" customWidth="1"/>
    <col min="7" max="7" width="8.16666666666667" style="286" customWidth="1"/>
    <col min="8" max="8" width="6.5" style="286" customWidth="1"/>
    <col min="9" max="9" width="5.16666666666667" style="286" customWidth="1"/>
    <col min="10" max="10" width="5" style="286" customWidth="1"/>
    <col min="11" max="15" width="7.66666666666667" style="286" customWidth="1"/>
    <col min="16" max="16" width="7.5" style="287" customWidth="1"/>
    <col min="17" max="17" width="8.16666666666667" style="285" customWidth="1"/>
    <col min="18" max="18" width="6.5" style="286" customWidth="1"/>
    <col min="19" max="20" width="6.5" style="286" hidden="1" customWidth="1" outlineLevel="1"/>
    <col min="21" max="21" width="9.16666666666667" style="285" customWidth="1" collapsed="1"/>
    <col min="22" max="22" width="10.1666666666667" style="285" customWidth="1"/>
    <col min="23" max="23" width="8.5" style="285" customWidth="1"/>
    <col min="24" max="24" width="8.16666666666667" style="285" customWidth="1"/>
    <col min="25" max="25" width="7.66666666666667" style="285" customWidth="1"/>
    <col min="26" max="26" width="9.66666666666667" style="285" customWidth="1"/>
    <col min="27" max="27" width="7.5" style="285" customWidth="1"/>
    <col min="28" max="28" width="9.66666666666667" style="285" customWidth="1"/>
    <col min="29" max="29" width="17.5" style="285" customWidth="1"/>
    <col min="30" max="261" width="9" style="285"/>
    <col min="262" max="262" width="5.16666666666667" style="285" customWidth="1"/>
    <col min="263" max="263" width="14.6666666666667" style="285" customWidth="1"/>
    <col min="264" max="264" width="6.5" style="285" customWidth="1"/>
    <col min="265" max="265" width="7" style="285" customWidth="1"/>
    <col min="266" max="266" width="7.16666666666667" style="285" customWidth="1"/>
    <col min="267" max="267" width="7.66666666666667" style="285" customWidth="1"/>
    <col min="268" max="268" width="6.66666666666667" style="285" customWidth="1"/>
    <col min="269" max="269" width="5.5" style="285" customWidth="1"/>
    <col min="270" max="270" width="5" style="285" customWidth="1"/>
    <col min="271" max="271" width="6.66666666666667" style="285" customWidth="1"/>
    <col min="272" max="272" width="7" style="285" customWidth="1"/>
    <col min="273" max="273" width="5.16666666666667" style="285" customWidth="1"/>
    <col min="274" max="274" width="6.16666666666667" style="285" customWidth="1"/>
    <col min="275" max="275" width="6.5" style="285" customWidth="1"/>
    <col min="276" max="276" width="6.66666666666667" style="285" customWidth="1"/>
    <col min="277" max="277" width="6.5" style="285" customWidth="1"/>
    <col min="278" max="278" width="9" style="285"/>
    <col min="279" max="279" width="8.16666666666667" style="285" customWidth="1"/>
    <col min="280" max="280" width="9.66666666666667" style="285" customWidth="1"/>
    <col min="281" max="281" width="5.16666666666667" style="285" customWidth="1"/>
    <col min="282" max="282" width="9.16666666666667" style="285" customWidth="1"/>
    <col min="283" max="283" width="5.16666666666667" style="285" customWidth="1"/>
    <col min="284" max="284" width="9.16666666666667" style="285" customWidth="1"/>
    <col min="285" max="285" width="17.5" style="285" customWidth="1"/>
    <col min="286" max="517" width="9" style="285"/>
    <col min="518" max="518" width="5.16666666666667" style="285" customWidth="1"/>
    <col min="519" max="519" width="14.6666666666667" style="285" customWidth="1"/>
    <col min="520" max="520" width="6.5" style="285" customWidth="1"/>
    <col min="521" max="521" width="7" style="285" customWidth="1"/>
    <col min="522" max="522" width="7.16666666666667" style="285" customWidth="1"/>
    <col min="523" max="523" width="7.66666666666667" style="285" customWidth="1"/>
    <col min="524" max="524" width="6.66666666666667" style="285" customWidth="1"/>
    <col min="525" max="525" width="5.5" style="285" customWidth="1"/>
    <col min="526" max="526" width="5" style="285" customWidth="1"/>
    <col min="527" max="527" width="6.66666666666667" style="285" customWidth="1"/>
    <col min="528" max="528" width="7" style="285" customWidth="1"/>
    <col min="529" max="529" width="5.16666666666667" style="285" customWidth="1"/>
    <col min="530" max="530" width="6.16666666666667" style="285" customWidth="1"/>
    <col min="531" max="531" width="6.5" style="285" customWidth="1"/>
    <col min="532" max="532" width="6.66666666666667" style="285" customWidth="1"/>
    <col min="533" max="533" width="6.5" style="285" customWidth="1"/>
    <col min="534" max="534" width="9" style="285"/>
    <col min="535" max="535" width="8.16666666666667" style="285" customWidth="1"/>
    <col min="536" max="536" width="9.66666666666667" style="285" customWidth="1"/>
    <col min="537" max="537" width="5.16666666666667" style="285" customWidth="1"/>
    <col min="538" max="538" width="9.16666666666667" style="285" customWidth="1"/>
    <col min="539" max="539" width="5.16666666666667" style="285" customWidth="1"/>
    <col min="540" max="540" width="9.16666666666667" style="285" customWidth="1"/>
    <col min="541" max="541" width="17.5" style="285" customWidth="1"/>
    <col min="542" max="773" width="9" style="285"/>
    <col min="774" max="774" width="5.16666666666667" style="285" customWidth="1"/>
    <col min="775" max="775" width="14.6666666666667" style="285" customWidth="1"/>
    <col min="776" max="776" width="6.5" style="285" customWidth="1"/>
    <col min="777" max="777" width="7" style="285" customWidth="1"/>
    <col min="778" max="778" width="7.16666666666667" style="285" customWidth="1"/>
    <col min="779" max="779" width="7.66666666666667" style="285" customWidth="1"/>
    <col min="780" max="780" width="6.66666666666667" style="285" customWidth="1"/>
    <col min="781" max="781" width="5.5" style="285" customWidth="1"/>
    <col min="782" max="782" width="5" style="285" customWidth="1"/>
    <col min="783" max="783" width="6.66666666666667" style="285" customWidth="1"/>
    <col min="784" max="784" width="7" style="285" customWidth="1"/>
    <col min="785" max="785" width="5.16666666666667" style="285" customWidth="1"/>
    <col min="786" max="786" width="6.16666666666667" style="285" customWidth="1"/>
    <col min="787" max="787" width="6.5" style="285" customWidth="1"/>
    <col min="788" max="788" width="6.66666666666667" style="285" customWidth="1"/>
    <col min="789" max="789" width="6.5" style="285" customWidth="1"/>
    <col min="790" max="790" width="9" style="285"/>
    <col min="791" max="791" width="8.16666666666667" style="285" customWidth="1"/>
    <col min="792" max="792" width="9.66666666666667" style="285" customWidth="1"/>
    <col min="793" max="793" width="5.16666666666667" style="285" customWidth="1"/>
    <col min="794" max="794" width="9.16666666666667" style="285" customWidth="1"/>
    <col min="795" max="795" width="5.16666666666667" style="285" customWidth="1"/>
    <col min="796" max="796" width="9.16666666666667" style="285" customWidth="1"/>
    <col min="797" max="797" width="17.5" style="285" customWidth="1"/>
    <col min="798" max="1029" width="9" style="285"/>
    <col min="1030" max="1030" width="5.16666666666667" style="285" customWidth="1"/>
    <col min="1031" max="1031" width="14.6666666666667" style="285" customWidth="1"/>
    <col min="1032" max="1032" width="6.5" style="285" customWidth="1"/>
    <col min="1033" max="1033" width="7" style="285" customWidth="1"/>
    <col min="1034" max="1034" width="7.16666666666667" style="285" customWidth="1"/>
    <col min="1035" max="1035" width="7.66666666666667" style="285" customWidth="1"/>
    <col min="1036" max="1036" width="6.66666666666667" style="285" customWidth="1"/>
    <col min="1037" max="1037" width="5.5" style="285" customWidth="1"/>
    <col min="1038" max="1038" width="5" style="285" customWidth="1"/>
    <col min="1039" max="1039" width="6.66666666666667" style="285" customWidth="1"/>
    <col min="1040" max="1040" width="7" style="285" customWidth="1"/>
    <col min="1041" max="1041" width="5.16666666666667" style="285" customWidth="1"/>
    <col min="1042" max="1042" width="6.16666666666667" style="285" customWidth="1"/>
    <col min="1043" max="1043" width="6.5" style="285" customWidth="1"/>
    <col min="1044" max="1044" width="6.66666666666667" style="285" customWidth="1"/>
    <col min="1045" max="1045" width="6.5" style="285" customWidth="1"/>
    <col min="1046" max="1046" width="9" style="285"/>
    <col min="1047" max="1047" width="8.16666666666667" style="285" customWidth="1"/>
    <col min="1048" max="1048" width="9.66666666666667" style="285" customWidth="1"/>
    <col min="1049" max="1049" width="5.16666666666667" style="285" customWidth="1"/>
    <col min="1050" max="1050" width="9.16666666666667" style="285" customWidth="1"/>
    <col min="1051" max="1051" width="5.16666666666667" style="285" customWidth="1"/>
    <col min="1052" max="1052" width="9.16666666666667" style="285" customWidth="1"/>
    <col min="1053" max="1053" width="17.5" style="285" customWidth="1"/>
    <col min="1054" max="1285" width="9" style="285"/>
    <col min="1286" max="1286" width="5.16666666666667" style="285" customWidth="1"/>
    <col min="1287" max="1287" width="14.6666666666667" style="285" customWidth="1"/>
    <col min="1288" max="1288" width="6.5" style="285" customWidth="1"/>
    <col min="1289" max="1289" width="7" style="285" customWidth="1"/>
    <col min="1290" max="1290" width="7.16666666666667" style="285" customWidth="1"/>
    <col min="1291" max="1291" width="7.66666666666667" style="285" customWidth="1"/>
    <col min="1292" max="1292" width="6.66666666666667" style="285" customWidth="1"/>
    <col min="1293" max="1293" width="5.5" style="285" customWidth="1"/>
    <col min="1294" max="1294" width="5" style="285" customWidth="1"/>
    <col min="1295" max="1295" width="6.66666666666667" style="285" customWidth="1"/>
    <col min="1296" max="1296" width="7" style="285" customWidth="1"/>
    <col min="1297" max="1297" width="5.16666666666667" style="285" customWidth="1"/>
    <col min="1298" max="1298" width="6.16666666666667" style="285" customWidth="1"/>
    <col min="1299" max="1299" width="6.5" style="285" customWidth="1"/>
    <col min="1300" max="1300" width="6.66666666666667" style="285" customWidth="1"/>
    <col min="1301" max="1301" width="6.5" style="285" customWidth="1"/>
    <col min="1302" max="1302" width="9" style="285"/>
    <col min="1303" max="1303" width="8.16666666666667" style="285" customWidth="1"/>
    <col min="1304" max="1304" width="9.66666666666667" style="285" customWidth="1"/>
    <col min="1305" max="1305" width="5.16666666666667" style="285" customWidth="1"/>
    <col min="1306" max="1306" width="9.16666666666667" style="285" customWidth="1"/>
    <col min="1307" max="1307" width="5.16666666666667" style="285" customWidth="1"/>
    <col min="1308" max="1308" width="9.16666666666667" style="285" customWidth="1"/>
    <col min="1309" max="1309" width="17.5" style="285" customWidth="1"/>
    <col min="1310" max="1541" width="9" style="285"/>
    <col min="1542" max="1542" width="5.16666666666667" style="285" customWidth="1"/>
    <col min="1543" max="1543" width="14.6666666666667" style="285" customWidth="1"/>
    <col min="1544" max="1544" width="6.5" style="285" customWidth="1"/>
    <col min="1545" max="1545" width="7" style="285" customWidth="1"/>
    <col min="1546" max="1546" width="7.16666666666667" style="285" customWidth="1"/>
    <col min="1547" max="1547" width="7.66666666666667" style="285" customWidth="1"/>
    <col min="1548" max="1548" width="6.66666666666667" style="285" customWidth="1"/>
    <col min="1549" max="1549" width="5.5" style="285" customWidth="1"/>
    <col min="1550" max="1550" width="5" style="285" customWidth="1"/>
    <col min="1551" max="1551" width="6.66666666666667" style="285" customWidth="1"/>
    <col min="1552" max="1552" width="7" style="285" customWidth="1"/>
    <col min="1553" max="1553" width="5.16666666666667" style="285" customWidth="1"/>
    <col min="1554" max="1554" width="6.16666666666667" style="285" customWidth="1"/>
    <col min="1555" max="1555" width="6.5" style="285" customWidth="1"/>
    <col min="1556" max="1556" width="6.66666666666667" style="285" customWidth="1"/>
    <col min="1557" max="1557" width="6.5" style="285" customWidth="1"/>
    <col min="1558" max="1558" width="9" style="285"/>
    <col min="1559" max="1559" width="8.16666666666667" style="285" customWidth="1"/>
    <col min="1560" max="1560" width="9.66666666666667" style="285" customWidth="1"/>
    <col min="1561" max="1561" width="5.16666666666667" style="285" customWidth="1"/>
    <col min="1562" max="1562" width="9.16666666666667" style="285" customWidth="1"/>
    <col min="1563" max="1563" width="5.16666666666667" style="285" customWidth="1"/>
    <col min="1564" max="1564" width="9.16666666666667" style="285" customWidth="1"/>
    <col min="1565" max="1565" width="17.5" style="285" customWidth="1"/>
    <col min="1566" max="1797" width="9" style="285"/>
    <col min="1798" max="1798" width="5.16666666666667" style="285" customWidth="1"/>
    <col min="1799" max="1799" width="14.6666666666667" style="285" customWidth="1"/>
    <col min="1800" max="1800" width="6.5" style="285" customWidth="1"/>
    <col min="1801" max="1801" width="7" style="285" customWidth="1"/>
    <col min="1802" max="1802" width="7.16666666666667" style="285" customWidth="1"/>
    <col min="1803" max="1803" width="7.66666666666667" style="285" customWidth="1"/>
    <col min="1804" max="1804" width="6.66666666666667" style="285" customWidth="1"/>
    <col min="1805" max="1805" width="5.5" style="285" customWidth="1"/>
    <col min="1806" max="1806" width="5" style="285" customWidth="1"/>
    <col min="1807" max="1807" width="6.66666666666667" style="285" customWidth="1"/>
    <col min="1808" max="1808" width="7" style="285" customWidth="1"/>
    <col min="1809" max="1809" width="5.16666666666667" style="285" customWidth="1"/>
    <col min="1810" max="1810" width="6.16666666666667" style="285" customWidth="1"/>
    <col min="1811" max="1811" width="6.5" style="285" customWidth="1"/>
    <col min="1812" max="1812" width="6.66666666666667" style="285" customWidth="1"/>
    <col min="1813" max="1813" width="6.5" style="285" customWidth="1"/>
    <col min="1814" max="1814" width="9" style="285"/>
    <col min="1815" max="1815" width="8.16666666666667" style="285" customWidth="1"/>
    <col min="1816" max="1816" width="9.66666666666667" style="285" customWidth="1"/>
    <col min="1817" max="1817" width="5.16666666666667" style="285" customWidth="1"/>
    <col min="1818" max="1818" width="9.16666666666667" style="285" customWidth="1"/>
    <col min="1819" max="1819" width="5.16666666666667" style="285" customWidth="1"/>
    <col min="1820" max="1820" width="9.16666666666667" style="285" customWidth="1"/>
    <col min="1821" max="1821" width="17.5" style="285" customWidth="1"/>
    <col min="1822" max="2053" width="9" style="285"/>
    <col min="2054" max="2054" width="5.16666666666667" style="285" customWidth="1"/>
    <col min="2055" max="2055" width="14.6666666666667" style="285" customWidth="1"/>
    <col min="2056" max="2056" width="6.5" style="285" customWidth="1"/>
    <col min="2057" max="2057" width="7" style="285" customWidth="1"/>
    <col min="2058" max="2058" width="7.16666666666667" style="285" customWidth="1"/>
    <col min="2059" max="2059" width="7.66666666666667" style="285" customWidth="1"/>
    <col min="2060" max="2060" width="6.66666666666667" style="285" customWidth="1"/>
    <col min="2061" max="2061" width="5.5" style="285" customWidth="1"/>
    <col min="2062" max="2062" width="5" style="285" customWidth="1"/>
    <col min="2063" max="2063" width="6.66666666666667" style="285" customWidth="1"/>
    <col min="2064" max="2064" width="7" style="285" customWidth="1"/>
    <col min="2065" max="2065" width="5.16666666666667" style="285" customWidth="1"/>
    <col min="2066" max="2066" width="6.16666666666667" style="285" customWidth="1"/>
    <col min="2067" max="2067" width="6.5" style="285" customWidth="1"/>
    <col min="2068" max="2068" width="6.66666666666667" style="285" customWidth="1"/>
    <col min="2069" max="2069" width="6.5" style="285" customWidth="1"/>
    <col min="2070" max="2070" width="9" style="285"/>
    <col min="2071" max="2071" width="8.16666666666667" style="285" customWidth="1"/>
    <col min="2072" max="2072" width="9.66666666666667" style="285" customWidth="1"/>
    <col min="2073" max="2073" width="5.16666666666667" style="285" customWidth="1"/>
    <col min="2074" max="2074" width="9.16666666666667" style="285" customWidth="1"/>
    <col min="2075" max="2075" width="5.16666666666667" style="285" customWidth="1"/>
    <col min="2076" max="2076" width="9.16666666666667" style="285" customWidth="1"/>
    <col min="2077" max="2077" width="17.5" style="285" customWidth="1"/>
    <col min="2078" max="2309" width="9" style="285"/>
    <col min="2310" max="2310" width="5.16666666666667" style="285" customWidth="1"/>
    <col min="2311" max="2311" width="14.6666666666667" style="285" customWidth="1"/>
    <col min="2312" max="2312" width="6.5" style="285" customWidth="1"/>
    <col min="2313" max="2313" width="7" style="285" customWidth="1"/>
    <col min="2314" max="2314" width="7.16666666666667" style="285" customWidth="1"/>
    <col min="2315" max="2315" width="7.66666666666667" style="285" customWidth="1"/>
    <col min="2316" max="2316" width="6.66666666666667" style="285" customWidth="1"/>
    <col min="2317" max="2317" width="5.5" style="285" customWidth="1"/>
    <col min="2318" max="2318" width="5" style="285" customWidth="1"/>
    <col min="2319" max="2319" width="6.66666666666667" style="285" customWidth="1"/>
    <col min="2320" max="2320" width="7" style="285" customWidth="1"/>
    <col min="2321" max="2321" width="5.16666666666667" style="285" customWidth="1"/>
    <col min="2322" max="2322" width="6.16666666666667" style="285" customWidth="1"/>
    <col min="2323" max="2323" width="6.5" style="285" customWidth="1"/>
    <col min="2324" max="2324" width="6.66666666666667" style="285" customWidth="1"/>
    <col min="2325" max="2325" width="6.5" style="285" customWidth="1"/>
    <col min="2326" max="2326" width="9" style="285"/>
    <col min="2327" max="2327" width="8.16666666666667" style="285" customWidth="1"/>
    <col min="2328" max="2328" width="9.66666666666667" style="285" customWidth="1"/>
    <col min="2329" max="2329" width="5.16666666666667" style="285" customWidth="1"/>
    <col min="2330" max="2330" width="9.16666666666667" style="285" customWidth="1"/>
    <col min="2331" max="2331" width="5.16666666666667" style="285" customWidth="1"/>
    <col min="2332" max="2332" width="9.16666666666667" style="285" customWidth="1"/>
    <col min="2333" max="2333" width="17.5" style="285" customWidth="1"/>
    <col min="2334" max="2565" width="9" style="285"/>
    <col min="2566" max="2566" width="5.16666666666667" style="285" customWidth="1"/>
    <col min="2567" max="2567" width="14.6666666666667" style="285" customWidth="1"/>
    <col min="2568" max="2568" width="6.5" style="285" customWidth="1"/>
    <col min="2569" max="2569" width="7" style="285" customWidth="1"/>
    <col min="2570" max="2570" width="7.16666666666667" style="285" customWidth="1"/>
    <col min="2571" max="2571" width="7.66666666666667" style="285" customWidth="1"/>
    <col min="2572" max="2572" width="6.66666666666667" style="285" customWidth="1"/>
    <col min="2573" max="2573" width="5.5" style="285" customWidth="1"/>
    <col min="2574" max="2574" width="5" style="285" customWidth="1"/>
    <col min="2575" max="2575" width="6.66666666666667" style="285" customWidth="1"/>
    <col min="2576" max="2576" width="7" style="285" customWidth="1"/>
    <col min="2577" max="2577" width="5.16666666666667" style="285" customWidth="1"/>
    <col min="2578" max="2578" width="6.16666666666667" style="285" customWidth="1"/>
    <col min="2579" max="2579" width="6.5" style="285" customWidth="1"/>
    <col min="2580" max="2580" width="6.66666666666667" style="285" customWidth="1"/>
    <col min="2581" max="2581" width="6.5" style="285" customWidth="1"/>
    <col min="2582" max="2582" width="9" style="285"/>
    <col min="2583" max="2583" width="8.16666666666667" style="285" customWidth="1"/>
    <col min="2584" max="2584" width="9.66666666666667" style="285" customWidth="1"/>
    <col min="2585" max="2585" width="5.16666666666667" style="285" customWidth="1"/>
    <col min="2586" max="2586" width="9.16666666666667" style="285" customWidth="1"/>
    <col min="2587" max="2587" width="5.16666666666667" style="285" customWidth="1"/>
    <col min="2588" max="2588" width="9.16666666666667" style="285" customWidth="1"/>
    <col min="2589" max="2589" width="17.5" style="285" customWidth="1"/>
    <col min="2590" max="2821" width="9" style="285"/>
    <col min="2822" max="2822" width="5.16666666666667" style="285" customWidth="1"/>
    <col min="2823" max="2823" width="14.6666666666667" style="285" customWidth="1"/>
    <col min="2824" max="2824" width="6.5" style="285" customWidth="1"/>
    <col min="2825" max="2825" width="7" style="285" customWidth="1"/>
    <col min="2826" max="2826" width="7.16666666666667" style="285" customWidth="1"/>
    <col min="2827" max="2827" width="7.66666666666667" style="285" customWidth="1"/>
    <col min="2828" max="2828" width="6.66666666666667" style="285" customWidth="1"/>
    <col min="2829" max="2829" width="5.5" style="285" customWidth="1"/>
    <col min="2830" max="2830" width="5" style="285" customWidth="1"/>
    <col min="2831" max="2831" width="6.66666666666667" style="285" customWidth="1"/>
    <col min="2832" max="2832" width="7" style="285" customWidth="1"/>
    <col min="2833" max="2833" width="5.16666666666667" style="285" customWidth="1"/>
    <col min="2834" max="2834" width="6.16666666666667" style="285" customWidth="1"/>
    <col min="2835" max="2835" width="6.5" style="285" customWidth="1"/>
    <col min="2836" max="2836" width="6.66666666666667" style="285" customWidth="1"/>
    <col min="2837" max="2837" width="6.5" style="285" customWidth="1"/>
    <col min="2838" max="2838" width="9" style="285"/>
    <col min="2839" max="2839" width="8.16666666666667" style="285" customWidth="1"/>
    <col min="2840" max="2840" width="9.66666666666667" style="285" customWidth="1"/>
    <col min="2841" max="2841" width="5.16666666666667" style="285" customWidth="1"/>
    <col min="2842" max="2842" width="9.16666666666667" style="285" customWidth="1"/>
    <col min="2843" max="2843" width="5.16666666666667" style="285" customWidth="1"/>
    <col min="2844" max="2844" width="9.16666666666667" style="285" customWidth="1"/>
    <col min="2845" max="2845" width="17.5" style="285" customWidth="1"/>
    <col min="2846" max="3077" width="9" style="285"/>
    <col min="3078" max="3078" width="5.16666666666667" style="285" customWidth="1"/>
    <col min="3079" max="3079" width="14.6666666666667" style="285" customWidth="1"/>
    <col min="3080" max="3080" width="6.5" style="285" customWidth="1"/>
    <col min="3081" max="3081" width="7" style="285" customWidth="1"/>
    <col min="3082" max="3082" width="7.16666666666667" style="285" customWidth="1"/>
    <col min="3083" max="3083" width="7.66666666666667" style="285" customWidth="1"/>
    <col min="3084" max="3084" width="6.66666666666667" style="285" customWidth="1"/>
    <col min="3085" max="3085" width="5.5" style="285" customWidth="1"/>
    <col min="3086" max="3086" width="5" style="285" customWidth="1"/>
    <col min="3087" max="3087" width="6.66666666666667" style="285" customWidth="1"/>
    <col min="3088" max="3088" width="7" style="285" customWidth="1"/>
    <col min="3089" max="3089" width="5.16666666666667" style="285" customWidth="1"/>
    <col min="3090" max="3090" width="6.16666666666667" style="285" customWidth="1"/>
    <col min="3091" max="3091" width="6.5" style="285" customWidth="1"/>
    <col min="3092" max="3092" width="6.66666666666667" style="285" customWidth="1"/>
    <col min="3093" max="3093" width="6.5" style="285" customWidth="1"/>
    <col min="3094" max="3094" width="9" style="285"/>
    <col min="3095" max="3095" width="8.16666666666667" style="285" customWidth="1"/>
    <col min="3096" max="3096" width="9.66666666666667" style="285" customWidth="1"/>
    <col min="3097" max="3097" width="5.16666666666667" style="285" customWidth="1"/>
    <col min="3098" max="3098" width="9.16666666666667" style="285" customWidth="1"/>
    <col min="3099" max="3099" width="5.16666666666667" style="285" customWidth="1"/>
    <col min="3100" max="3100" width="9.16666666666667" style="285" customWidth="1"/>
    <col min="3101" max="3101" width="17.5" style="285" customWidth="1"/>
    <col min="3102" max="3333" width="9" style="285"/>
    <col min="3334" max="3334" width="5.16666666666667" style="285" customWidth="1"/>
    <col min="3335" max="3335" width="14.6666666666667" style="285" customWidth="1"/>
    <col min="3336" max="3336" width="6.5" style="285" customWidth="1"/>
    <col min="3337" max="3337" width="7" style="285" customWidth="1"/>
    <col min="3338" max="3338" width="7.16666666666667" style="285" customWidth="1"/>
    <col min="3339" max="3339" width="7.66666666666667" style="285" customWidth="1"/>
    <col min="3340" max="3340" width="6.66666666666667" style="285" customWidth="1"/>
    <col min="3341" max="3341" width="5.5" style="285" customWidth="1"/>
    <col min="3342" max="3342" width="5" style="285" customWidth="1"/>
    <col min="3343" max="3343" width="6.66666666666667" style="285" customWidth="1"/>
    <col min="3344" max="3344" width="7" style="285" customWidth="1"/>
    <col min="3345" max="3345" width="5.16666666666667" style="285" customWidth="1"/>
    <col min="3346" max="3346" width="6.16666666666667" style="285" customWidth="1"/>
    <col min="3347" max="3347" width="6.5" style="285" customWidth="1"/>
    <col min="3348" max="3348" width="6.66666666666667" style="285" customWidth="1"/>
    <col min="3349" max="3349" width="6.5" style="285" customWidth="1"/>
    <col min="3350" max="3350" width="9" style="285"/>
    <col min="3351" max="3351" width="8.16666666666667" style="285" customWidth="1"/>
    <col min="3352" max="3352" width="9.66666666666667" style="285" customWidth="1"/>
    <col min="3353" max="3353" width="5.16666666666667" style="285" customWidth="1"/>
    <col min="3354" max="3354" width="9.16666666666667" style="285" customWidth="1"/>
    <col min="3355" max="3355" width="5.16666666666667" style="285" customWidth="1"/>
    <col min="3356" max="3356" width="9.16666666666667" style="285" customWidth="1"/>
    <col min="3357" max="3357" width="17.5" style="285" customWidth="1"/>
    <col min="3358" max="3589" width="9" style="285"/>
    <col min="3590" max="3590" width="5.16666666666667" style="285" customWidth="1"/>
    <col min="3591" max="3591" width="14.6666666666667" style="285" customWidth="1"/>
    <col min="3592" max="3592" width="6.5" style="285" customWidth="1"/>
    <col min="3593" max="3593" width="7" style="285" customWidth="1"/>
    <col min="3594" max="3594" width="7.16666666666667" style="285" customWidth="1"/>
    <col min="3595" max="3595" width="7.66666666666667" style="285" customWidth="1"/>
    <col min="3596" max="3596" width="6.66666666666667" style="285" customWidth="1"/>
    <col min="3597" max="3597" width="5.5" style="285" customWidth="1"/>
    <col min="3598" max="3598" width="5" style="285" customWidth="1"/>
    <col min="3599" max="3599" width="6.66666666666667" style="285" customWidth="1"/>
    <col min="3600" max="3600" width="7" style="285" customWidth="1"/>
    <col min="3601" max="3601" width="5.16666666666667" style="285" customWidth="1"/>
    <col min="3602" max="3602" width="6.16666666666667" style="285" customWidth="1"/>
    <col min="3603" max="3603" width="6.5" style="285" customWidth="1"/>
    <col min="3604" max="3604" width="6.66666666666667" style="285" customWidth="1"/>
    <col min="3605" max="3605" width="6.5" style="285" customWidth="1"/>
    <col min="3606" max="3606" width="9" style="285"/>
    <col min="3607" max="3607" width="8.16666666666667" style="285" customWidth="1"/>
    <col min="3608" max="3608" width="9.66666666666667" style="285" customWidth="1"/>
    <col min="3609" max="3609" width="5.16666666666667" style="285" customWidth="1"/>
    <col min="3610" max="3610" width="9.16666666666667" style="285" customWidth="1"/>
    <col min="3611" max="3611" width="5.16666666666667" style="285" customWidth="1"/>
    <col min="3612" max="3612" width="9.16666666666667" style="285" customWidth="1"/>
    <col min="3613" max="3613" width="17.5" style="285" customWidth="1"/>
    <col min="3614" max="3845" width="9" style="285"/>
    <col min="3846" max="3846" width="5.16666666666667" style="285" customWidth="1"/>
    <col min="3847" max="3847" width="14.6666666666667" style="285" customWidth="1"/>
    <col min="3848" max="3848" width="6.5" style="285" customWidth="1"/>
    <col min="3849" max="3849" width="7" style="285" customWidth="1"/>
    <col min="3850" max="3850" width="7.16666666666667" style="285" customWidth="1"/>
    <col min="3851" max="3851" width="7.66666666666667" style="285" customWidth="1"/>
    <col min="3852" max="3852" width="6.66666666666667" style="285" customWidth="1"/>
    <col min="3853" max="3853" width="5.5" style="285" customWidth="1"/>
    <col min="3854" max="3854" width="5" style="285" customWidth="1"/>
    <col min="3855" max="3855" width="6.66666666666667" style="285" customWidth="1"/>
    <col min="3856" max="3856" width="7" style="285" customWidth="1"/>
    <col min="3857" max="3857" width="5.16666666666667" style="285" customWidth="1"/>
    <col min="3858" max="3858" width="6.16666666666667" style="285" customWidth="1"/>
    <col min="3859" max="3859" width="6.5" style="285" customWidth="1"/>
    <col min="3860" max="3860" width="6.66666666666667" style="285" customWidth="1"/>
    <col min="3861" max="3861" width="6.5" style="285" customWidth="1"/>
    <col min="3862" max="3862" width="9" style="285"/>
    <col min="3863" max="3863" width="8.16666666666667" style="285" customWidth="1"/>
    <col min="3864" max="3864" width="9.66666666666667" style="285" customWidth="1"/>
    <col min="3865" max="3865" width="5.16666666666667" style="285" customWidth="1"/>
    <col min="3866" max="3866" width="9.16666666666667" style="285" customWidth="1"/>
    <col min="3867" max="3867" width="5.16666666666667" style="285" customWidth="1"/>
    <col min="3868" max="3868" width="9.16666666666667" style="285" customWidth="1"/>
    <col min="3869" max="3869" width="17.5" style="285" customWidth="1"/>
    <col min="3870" max="4101" width="9" style="285"/>
    <col min="4102" max="4102" width="5.16666666666667" style="285" customWidth="1"/>
    <col min="4103" max="4103" width="14.6666666666667" style="285" customWidth="1"/>
    <col min="4104" max="4104" width="6.5" style="285" customWidth="1"/>
    <col min="4105" max="4105" width="7" style="285" customWidth="1"/>
    <col min="4106" max="4106" width="7.16666666666667" style="285" customWidth="1"/>
    <col min="4107" max="4107" width="7.66666666666667" style="285" customWidth="1"/>
    <col min="4108" max="4108" width="6.66666666666667" style="285" customWidth="1"/>
    <col min="4109" max="4109" width="5.5" style="285" customWidth="1"/>
    <col min="4110" max="4110" width="5" style="285" customWidth="1"/>
    <col min="4111" max="4111" width="6.66666666666667" style="285" customWidth="1"/>
    <col min="4112" max="4112" width="7" style="285" customWidth="1"/>
    <col min="4113" max="4113" width="5.16666666666667" style="285" customWidth="1"/>
    <col min="4114" max="4114" width="6.16666666666667" style="285" customWidth="1"/>
    <col min="4115" max="4115" width="6.5" style="285" customWidth="1"/>
    <col min="4116" max="4116" width="6.66666666666667" style="285" customWidth="1"/>
    <col min="4117" max="4117" width="6.5" style="285" customWidth="1"/>
    <col min="4118" max="4118" width="9" style="285"/>
    <col min="4119" max="4119" width="8.16666666666667" style="285" customWidth="1"/>
    <col min="4120" max="4120" width="9.66666666666667" style="285" customWidth="1"/>
    <col min="4121" max="4121" width="5.16666666666667" style="285" customWidth="1"/>
    <col min="4122" max="4122" width="9.16666666666667" style="285" customWidth="1"/>
    <col min="4123" max="4123" width="5.16666666666667" style="285" customWidth="1"/>
    <col min="4124" max="4124" width="9.16666666666667" style="285" customWidth="1"/>
    <col min="4125" max="4125" width="17.5" style="285" customWidth="1"/>
    <col min="4126" max="4357" width="9" style="285"/>
    <col min="4358" max="4358" width="5.16666666666667" style="285" customWidth="1"/>
    <col min="4359" max="4359" width="14.6666666666667" style="285" customWidth="1"/>
    <col min="4360" max="4360" width="6.5" style="285" customWidth="1"/>
    <col min="4361" max="4361" width="7" style="285" customWidth="1"/>
    <col min="4362" max="4362" width="7.16666666666667" style="285" customWidth="1"/>
    <col min="4363" max="4363" width="7.66666666666667" style="285" customWidth="1"/>
    <col min="4364" max="4364" width="6.66666666666667" style="285" customWidth="1"/>
    <col min="4365" max="4365" width="5.5" style="285" customWidth="1"/>
    <col min="4366" max="4366" width="5" style="285" customWidth="1"/>
    <col min="4367" max="4367" width="6.66666666666667" style="285" customWidth="1"/>
    <col min="4368" max="4368" width="7" style="285" customWidth="1"/>
    <col min="4369" max="4369" width="5.16666666666667" style="285" customWidth="1"/>
    <col min="4370" max="4370" width="6.16666666666667" style="285" customWidth="1"/>
    <col min="4371" max="4371" width="6.5" style="285" customWidth="1"/>
    <col min="4372" max="4372" width="6.66666666666667" style="285" customWidth="1"/>
    <col min="4373" max="4373" width="6.5" style="285" customWidth="1"/>
    <col min="4374" max="4374" width="9" style="285"/>
    <col min="4375" max="4375" width="8.16666666666667" style="285" customWidth="1"/>
    <col min="4376" max="4376" width="9.66666666666667" style="285" customWidth="1"/>
    <col min="4377" max="4377" width="5.16666666666667" style="285" customWidth="1"/>
    <col min="4378" max="4378" width="9.16666666666667" style="285" customWidth="1"/>
    <col min="4379" max="4379" width="5.16666666666667" style="285" customWidth="1"/>
    <col min="4380" max="4380" width="9.16666666666667" style="285" customWidth="1"/>
    <col min="4381" max="4381" width="17.5" style="285" customWidth="1"/>
    <col min="4382" max="4613" width="9" style="285"/>
    <col min="4614" max="4614" width="5.16666666666667" style="285" customWidth="1"/>
    <col min="4615" max="4615" width="14.6666666666667" style="285" customWidth="1"/>
    <col min="4616" max="4616" width="6.5" style="285" customWidth="1"/>
    <col min="4617" max="4617" width="7" style="285" customWidth="1"/>
    <col min="4618" max="4618" width="7.16666666666667" style="285" customWidth="1"/>
    <col min="4619" max="4619" width="7.66666666666667" style="285" customWidth="1"/>
    <col min="4620" max="4620" width="6.66666666666667" style="285" customWidth="1"/>
    <col min="4621" max="4621" width="5.5" style="285" customWidth="1"/>
    <col min="4622" max="4622" width="5" style="285" customWidth="1"/>
    <col min="4623" max="4623" width="6.66666666666667" style="285" customWidth="1"/>
    <col min="4624" max="4624" width="7" style="285" customWidth="1"/>
    <col min="4625" max="4625" width="5.16666666666667" style="285" customWidth="1"/>
    <col min="4626" max="4626" width="6.16666666666667" style="285" customWidth="1"/>
    <col min="4627" max="4627" width="6.5" style="285" customWidth="1"/>
    <col min="4628" max="4628" width="6.66666666666667" style="285" customWidth="1"/>
    <col min="4629" max="4629" width="6.5" style="285" customWidth="1"/>
    <col min="4630" max="4630" width="9" style="285"/>
    <col min="4631" max="4631" width="8.16666666666667" style="285" customWidth="1"/>
    <col min="4632" max="4632" width="9.66666666666667" style="285" customWidth="1"/>
    <col min="4633" max="4633" width="5.16666666666667" style="285" customWidth="1"/>
    <col min="4634" max="4634" width="9.16666666666667" style="285" customWidth="1"/>
    <col min="4635" max="4635" width="5.16666666666667" style="285" customWidth="1"/>
    <col min="4636" max="4636" width="9.16666666666667" style="285" customWidth="1"/>
    <col min="4637" max="4637" width="17.5" style="285" customWidth="1"/>
    <col min="4638" max="4869" width="9" style="285"/>
    <col min="4870" max="4870" width="5.16666666666667" style="285" customWidth="1"/>
    <col min="4871" max="4871" width="14.6666666666667" style="285" customWidth="1"/>
    <col min="4872" max="4872" width="6.5" style="285" customWidth="1"/>
    <col min="4873" max="4873" width="7" style="285" customWidth="1"/>
    <col min="4874" max="4874" width="7.16666666666667" style="285" customWidth="1"/>
    <col min="4875" max="4875" width="7.66666666666667" style="285" customWidth="1"/>
    <col min="4876" max="4876" width="6.66666666666667" style="285" customWidth="1"/>
    <col min="4877" max="4877" width="5.5" style="285" customWidth="1"/>
    <col min="4878" max="4878" width="5" style="285" customWidth="1"/>
    <col min="4879" max="4879" width="6.66666666666667" style="285" customWidth="1"/>
    <col min="4880" max="4880" width="7" style="285" customWidth="1"/>
    <col min="4881" max="4881" width="5.16666666666667" style="285" customWidth="1"/>
    <col min="4882" max="4882" width="6.16666666666667" style="285" customWidth="1"/>
    <col min="4883" max="4883" width="6.5" style="285" customWidth="1"/>
    <col min="4884" max="4884" width="6.66666666666667" style="285" customWidth="1"/>
    <col min="4885" max="4885" width="6.5" style="285" customWidth="1"/>
    <col min="4886" max="4886" width="9" style="285"/>
    <col min="4887" max="4887" width="8.16666666666667" style="285" customWidth="1"/>
    <col min="4888" max="4888" width="9.66666666666667" style="285" customWidth="1"/>
    <col min="4889" max="4889" width="5.16666666666667" style="285" customWidth="1"/>
    <col min="4890" max="4890" width="9.16666666666667" style="285" customWidth="1"/>
    <col min="4891" max="4891" width="5.16666666666667" style="285" customWidth="1"/>
    <col min="4892" max="4892" width="9.16666666666667" style="285" customWidth="1"/>
    <col min="4893" max="4893" width="17.5" style="285" customWidth="1"/>
    <col min="4894" max="5125" width="9" style="285"/>
    <col min="5126" max="5126" width="5.16666666666667" style="285" customWidth="1"/>
    <col min="5127" max="5127" width="14.6666666666667" style="285" customWidth="1"/>
    <col min="5128" max="5128" width="6.5" style="285" customWidth="1"/>
    <col min="5129" max="5129" width="7" style="285" customWidth="1"/>
    <col min="5130" max="5130" width="7.16666666666667" style="285" customWidth="1"/>
    <col min="5131" max="5131" width="7.66666666666667" style="285" customWidth="1"/>
    <col min="5132" max="5132" width="6.66666666666667" style="285" customWidth="1"/>
    <col min="5133" max="5133" width="5.5" style="285" customWidth="1"/>
    <col min="5134" max="5134" width="5" style="285" customWidth="1"/>
    <col min="5135" max="5135" width="6.66666666666667" style="285" customWidth="1"/>
    <col min="5136" max="5136" width="7" style="285" customWidth="1"/>
    <col min="5137" max="5137" width="5.16666666666667" style="285" customWidth="1"/>
    <col min="5138" max="5138" width="6.16666666666667" style="285" customWidth="1"/>
    <col min="5139" max="5139" width="6.5" style="285" customWidth="1"/>
    <col min="5140" max="5140" width="6.66666666666667" style="285" customWidth="1"/>
    <col min="5141" max="5141" width="6.5" style="285" customWidth="1"/>
    <col min="5142" max="5142" width="9" style="285"/>
    <col min="5143" max="5143" width="8.16666666666667" style="285" customWidth="1"/>
    <col min="5144" max="5144" width="9.66666666666667" style="285" customWidth="1"/>
    <col min="5145" max="5145" width="5.16666666666667" style="285" customWidth="1"/>
    <col min="5146" max="5146" width="9.16666666666667" style="285" customWidth="1"/>
    <col min="5147" max="5147" width="5.16666666666667" style="285" customWidth="1"/>
    <col min="5148" max="5148" width="9.16666666666667" style="285" customWidth="1"/>
    <col min="5149" max="5149" width="17.5" style="285" customWidth="1"/>
    <col min="5150" max="5381" width="9" style="285"/>
    <col min="5382" max="5382" width="5.16666666666667" style="285" customWidth="1"/>
    <col min="5383" max="5383" width="14.6666666666667" style="285" customWidth="1"/>
    <col min="5384" max="5384" width="6.5" style="285" customWidth="1"/>
    <col min="5385" max="5385" width="7" style="285" customWidth="1"/>
    <col min="5386" max="5386" width="7.16666666666667" style="285" customWidth="1"/>
    <col min="5387" max="5387" width="7.66666666666667" style="285" customWidth="1"/>
    <col min="5388" max="5388" width="6.66666666666667" style="285" customWidth="1"/>
    <col min="5389" max="5389" width="5.5" style="285" customWidth="1"/>
    <col min="5390" max="5390" width="5" style="285" customWidth="1"/>
    <col min="5391" max="5391" width="6.66666666666667" style="285" customWidth="1"/>
    <col min="5392" max="5392" width="7" style="285" customWidth="1"/>
    <col min="5393" max="5393" width="5.16666666666667" style="285" customWidth="1"/>
    <col min="5394" max="5394" width="6.16666666666667" style="285" customWidth="1"/>
    <col min="5395" max="5395" width="6.5" style="285" customWidth="1"/>
    <col min="5396" max="5396" width="6.66666666666667" style="285" customWidth="1"/>
    <col min="5397" max="5397" width="6.5" style="285" customWidth="1"/>
    <col min="5398" max="5398" width="9" style="285"/>
    <col min="5399" max="5399" width="8.16666666666667" style="285" customWidth="1"/>
    <col min="5400" max="5400" width="9.66666666666667" style="285" customWidth="1"/>
    <col min="5401" max="5401" width="5.16666666666667" style="285" customWidth="1"/>
    <col min="5402" max="5402" width="9.16666666666667" style="285" customWidth="1"/>
    <col min="5403" max="5403" width="5.16666666666667" style="285" customWidth="1"/>
    <col min="5404" max="5404" width="9.16666666666667" style="285" customWidth="1"/>
    <col min="5405" max="5405" width="17.5" style="285" customWidth="1"/>
    <col min="5406" max="5637" width="9" style="285"/>
    <col min="5638" max="5638" width="5.16666666666667" style="285" customWidth="1"/>
    <col min="5639" max="5639" width="14.6666666666667" style="285" customWidth="1"/>
    <col min="5640" max="5640" width="6.5" style="285" customWidth="1"/>
    <col min="5641" max="5641" width="7" style="285" customWidth="1"/>
    <col min="5642" max="5642" width="7.16666666666667" style="285" customWidth="1"/>
    <col min="5643" max="5643" width="7.66666666666667" style="285" customWidth="1"/>
    <col min="5644" max="5644" width="6.66666666666667" style="285" customWidth="1"/>
    <col min="5645" max="5645" width="5.5" style="285" customWidth="1"/>
    <col min="5646" max="5646" width="5" style="285" customWidth="1"/>
    <col min="5647" max="5647" width="6.66666666666667" style="285" customWidth="1"/>
    <col min="5648" max="5648" width="7" style="285" customWidth="1"/>
    <col min="5649" max="5649" width="5.16666666666667" style="285" customWidth="1"/>
    <col min="5650" max="5650" width="6.16666666666667" style="285" customWidth="1"/>
    <col min="5651" max="5651" width="6.5" style="285" customWidth="1"/>
    <col min="5652" max="5652" width="6.66666666666667" style="285" customWidth="1"/>
    <col min="5653" max="5653" width="6.5" style="285" customWidth="1"/>
    <col min="5654" max="5654" width="9" style="285"/>
    <col min="5655" max="5655" width="8.16666666666667" style="285" customWidth="1"/>
    <col min="5656" max="5656" width="9.66666666666667" style="285" customWidth="1"/>
    <col min="5657" max="5657" width="5.16666666666667" style="285" customWidth="1"/>
    <col min="5658" max="5658" width="9.16666666666667" style="285" customWidth="1"/>
    <col min="5659" max="5659" width="5.16666666666667" style="285" customWidth="1"/>
    <col min="5660" max="5660" width="9.16666666666667" style="285" customWidth="1"/>
    <col min="5661" max="5661" width="17.5" style="285" customWidth="1"/>
    <col min="5662" max="5893" width="9" style="285"/>
    <col min="5894" max="5894" width="5.16666666666667" style="285" customWidth="1"/>
    <col min="5895" max="5895" width="14.6666666666667" style="285" customWidth="1"/>
    <col min="5896" max="5896" width="6.5" style="285" customWidth="1"/>
    <col min="5897" max="5897" width="7" style="285" customWidth="1"/>
    <col min="5898" max="5898" width="7.16666666666667" style="285" customWidth="1"/>
    <col min="5899" max="5899" width="7.66666666666667" style="285" customWidth="1"/>
    <col min="5900" max="5900" width="6.66666666666667" style="285" customWidth="1"/>
    <col min="5901" max="5901" width="5.5" style="285" customWidth="1"/>
    <col min="5902" max="5902" width="5" style="285" customWidth="1"/>
    <col min="5903" max="5903" width="6.66666666666667" style="285" customWidth="1"/>
    <col min="5904" max="5904" width="7" style="285" customWidth="1"/>
    <col min="5905" max="5905" width="5.16666666666667" style="285" customWidth="1"/>
    <col min="5906" max="5906" width="6.16666666666667" style="285" customWidth="1"/>
    <col min="5907" max="5907" width="6.5" style="285" customWidth="1"/>
    <col min="5908" max="5908" width="6.66666666666667" style="285" customWidth="1"/>
    <col min="5909" max="5909" width="6.5" style="285" customWidth="1"/>
    <col min="5910" max="5910" width="9" style="285"/>
    <col min="5911" max="5911" width="8.16666666666667" style="285" customWidth="1"/>
    <col min="5912" max="5912" width="9.66666666666667" style="285" customWidth="1"/>
    <col min="5913" max="5913" width="5.16666666666667" style="285" customWidth="1"/>
    <col min="5914" max="5914" width="9.16666666666667" style="285" customWidth="1"/>
    <col min="5915" max="5915" width="5.16666666666667" style="285" customWidth="1"/>
    <col min="5916" max="5916" width="9.16666666666667" style="285" customWidth="1"/>
    <col min="5917" max="5917" width="17.5" style="285" customWidth="1"/>
    <col min="5918" max="6149" width="9" style="285"/>
    <col min="6150" max="6150" width="5.16666666666667" style="285" customWidth="1"/>
    <col min="6151" max="6151" width="14.6666666666667" style="285" customWidth="1"/>
    <col min="6152" max="6152" width="6.5" style="285" customWidth="1"/>
    <col min="6153" max="6153" width="7" style="285" customWidth="1"/>
    <col min="6154" max="6154" width="7.16666666666667" style="285" customWidth="1"/>
    <col min="6155" max="6155" width="7.66666666666667" style="285" customWidth="1"/>
    <col min="6156" max="6156" width="6.66666666666667" style="285" customWidth="1"/>
    <col min="6157" max="6157" width="5.5" style="285" customWidth="1"/>
    <col min="6158" max="6158" width="5" style="285" customWidth="1"/>
    <col min="6159" max="6159" width="6.66666666666667" style="285" customWidth="1"/>
    <col min="6160" max="6160" width="7" style="285" customWidth="1"/>
    <col min="6161" max="6161" width="5.16666666666667" style="285" customWidth="1"/>
    <col min="6162" max="6162" width="6.16666666666667" style="285" customWidth="1"/>
    <col min="6163" max="6163" width="6.5" style="285" customWidth="1"/>
    <col min="6164" max="6164" width="6.66666666666667" style="285" customWidth="1"/>
    <col min="6165" max="6165" width="6.5" style="285" customWidth="1"/>
    <col min="6166" max="6166" width="9" style="285"/>
    <col min="6167" max="6167" width="8.16666666666667" style="285" customWidth="1"/>
    <col min="6168" max="6168" width="9.66666666666667" style="285" customWidth="1"/>
    <col min="6169" max="6169" width="5.16666666666667" style="285" customWidth="1"/>
    <col min="6170" max="6170" width="9.16666666666667" style="285" customWidth="1"/>
    <col min="6171" max="6171" width="5.16666666666667" style="285" customWidth="1"/>
    <col min="6172" max="6172" width="9.16666666666667" style="285" customWidth="1"/>
    <col min="6173" max="6173" width="17.5" style="285" customWidth="1"/>
    <col min="6174" max="6405" width="9" style="285"/>
    <col min="6406" max="6406" width="5.16666666666667" style="285" customWidth="1"/>
    <col min="6407" max="6407" width="14.6666666666667" style="285" customWidth="1"/>
    <col min="6408" max="6408" width="6.5" style="285" customWidth="1"/>
    <col min="6409" max="6409" width="7" style="285" customWidth="1"/>
    <col min="6410" max="6410" width="7.16666666666667" style="285" customWidth="1"/>
    <col min="6411" max="6411" width="7.66666666666667" style="285" customWidth="1"/>
    <col min="6412" max="6412" width="6.66666666666667" style="285" customWidth="1"/>
    <col min="6413" max="6413" width="5.5" style="285" customWidth="1"/>
    <col min="6414" max="6414" width="5" style="285" customWidth="1"/>
    <col min="6415" max="6415" width="6.66666666666667" style="285" customWidth="1"/>
    <col min="6416" max="6416" width="7" style="285" customWidth="1"/>
    <col min="6417" max="6417" width="5.16666666666667" style="285" customWidth="1"/>
    <col min="6418" max="6418" width="6.16666666666667" style="285" customWidth="1"/>
    <col min="6419" max="6419" width="6.5" style="285" customWidth="1"/>
    <col min="6420" max="6420" width="6.66666666666667" style="285" customWidth="1"/>
    <col min="6421" max="6421" width="6.5" style="285" customWidth="1"/>
    <col min="6422" max="6422" width="9" style="285"/>
    <col min="6423" max="6423" width="8.16666666666667" style="285" customWidth="1"/>
    <col min="6424" max="6424" width="9.66666666666667" style="285" customWidth="1"/>
    <col min="6425" max="6425" width="5.16666666666667" style="285" customWidth="1"/>
    <col min="6426" max="6426" width="9.16666666666667" style="285" customWidth="1"/>
    <col min="6427" max="6427" width="5.16666666666667" style="285" customWidth="1"/>
    <col min="6428" max="6428" width="9.16666666666667" style="285" customWidth="1"/>
    <col min="6429" max="6429" width="17.5" style="285" customWidth="1"/>
    <col min="6430" max="6661" width="9" style="285"/>
    <col min="6662" max="6662" width="5.16666666666667" style="285" customWidth="1"/>
    <col min="6663" max="6663" width="14.6666666666667" style="285" customWidth="1"/>
    <col min="6664" max="6664" width="6.5" style="285" customWidth="1"/>
    <col min="6665" max="6665" width="7" style="285" customWidth="1"/>
    <col min="6666" max="6666" width="7.16666666666667" style="285" customWidth="1"/>
    <col min="6667" max="6667" width="7.66666666666667" style="285" customWidth="1"/>
    <col min="6668" max="6668" width="6.66666666666667" style="285" customWidth="1"/>
    <col min="6669" max="6669" width="5.5" style="285" customWidth="1"/>
    <col min="6670" max="6670" width="5" style="285" customWidth="1"/>
    <col min="6671" max="6671" width="6.66666666666667" style="285" customWidth="1"/>
    <col min="6672" max="6672" width="7" style="285" customWidth="1"/>
    <col min="6673" max="6673" width="5.16666666666667" style="285" customWidth="1"/>
    <col min="6674" max="6674" width="6.16666666666667" style="285" customWidth="1"/>
    <col min="6675" max="6675" width="6.5" style="285" customWidth="1"/>
    <col min="6676" max="6676" width="6.66666666666667" style="285" customWidth="1"/>
    <col min="6677" max="6677" width="6.5" style="285" customWidth="1"/>
    <col min="6678" max="6678" width="9" style="285"/>
    <col min="6679" max="6679" width="8.16666666666667" style="285" customWidth="1"/>
    <col min="6680" max="6680" width="9.66666666666667" style="285" customWidth="1"/>
    <col min="6681" max="6681" width="5.16666666666667" style="285" customWidth="1"/>
    <col min="6682" max="6682" width="9.16666666666667" style="285" customWidth="1"/>
    <col min="6683" max="6683" width="5.16666666666667" style="285" customWidth="1"/>
    <col min="6684" max="6684" width="9.16666666666667" style="285" customWidth="1"/>
    <col min="6685" max="6685" width="17.5" style="285" customWidth="1"/>
    <col min="6686" max="6917" width="9" style="285"/>
    <col min="6918" max="6918" width="5.16666666666667" style="285" customWidth="1"/>
    <col min="6919" max="6919" width="14.6666666666667" style="285" customWidth="1"/>
    <col min="6920" max="6920" width="6.5" style="285" customWidth="1"/>
    <col min="6921" max="6921" width="7" style="285" customWidth="1"/>
    <col min="6922" max="6922" width="7.16666666666667" style="285" customWidth="1"/>
    <col min="6923" max="6923" width="7.66666666666667" style="285" customWidth="1"/>
    <col min="6924" max="6924" width="6.66666666666667" style="285" customWidth="1"/>
    <col min="6925" max="6925" width="5.5" style="285" customWidth="1"/>
    <col min="6926" max="6926" width="5" style="285" customWidth="1"/>
    <col min="6927" max="6927" width="6.66666666666667" style="285" customWidth="1"/>
    <col min="6928" max="6928" width="7" style="285" customWidth="1"/>
    <col min="6929" max="6929" width="5.16666666666667" style="285" customWidth="1"/>
    <col min="6930" max="6930" width="6.16666666666667" style="285" customWidth="1"/>
    <col min="6931" max="6931" width="6.5" style="285" customWidth="1"/>
    <col min="6932" max="6932" width="6.66666666666667" style="285" customWidth="1"/>
    <col min="6933" max="6933" width="6.5" style="285" customWidth="1"/>
    <col min="6934" max="6934" width="9" style="285"/>
    <col min="6935" max="6935" width="8.16666666666667" style="285" customWidth="1"/>
    <col min="6936" max="6936" width="9.66666666666667" style="285" customWidth="1"/>
    <col min="6937" max="6937" width="5.16666666666667" style="285" customWidth="1"/>
    <col min="6938" max="6938" width="9.16666666666667" style="285" customWidth="1"/>
    <col min="6939" max="6939" width="5.16666666666667" style="285" customWidth="1"/>
    <col min="6940" max="6940" width="9.16666666666667" style="285" customWidth="1"/>
    <col min="6941" max="6941" width="17.5" style="285" customWidth="1"/>
    <col min="6942" max="7173" width="9" style="285"/>
    <col min="7174" max="7174" width="5.16666666666667" style="285" customWidth="1"/>
    <col min="7175" max="7175" width="14.6666666666667" style="285" customWidth="1"/>
    <col min="7176" max="7176" width="6.5" style="285" customWidth="1"/>
    <col min="7177" max="7177" width="7" style="285" customWidth="1"/>
    <col min="7178" max="7178" width="7.16666666666667" style="285" customWidth="1"/>
    <col min="7179" max="7179" width="7.66666666666667" style="285" customWidth="1"/>
    <col min="7180" max="7180" width="6.66666666666667" style="285" customWidth="1"/>
    <col min="7181" max="7181" width="5.5" style="285" customWidth="1"/>
    <col min="7182" max="7182" width="5" style="285" customWidth="1"/>
    <col min="7183" max="7183" width="6.66666666666667" style="285" customWidth="1"/>
    <col min="7184" max="7184" width="7" style="285" customWidth="1"/>
    <col min="7185" max="7185" width="5.16666666666667" style="285" customWidth="1"/>
    <col min="7186" max="7186" width="6.16666666666667" style="285" customWidth="1"/>
    <col min="7187" max="7187" width="6.5" style="285" customWidth="1"/>
    <col min="7188" max="7188" width="6.66666666666667" style="285" customWidth="1"/>
    <col min="7189" max="7189" width="6.5" style="285" customWidth="1"/>
    <col min="7190" max="7190" width="9" style="285"/>
    <col min="7191" max="7191" width="8.16666666666667" style="285" customWidth="1"/>
    <col min="7192" max="7192" width="9.66666666666667" style="285" customWidth="1"/>
    <col min="7193" max="7193" width="5.16666666666667" style="285" customWidth="1"/>
    <col min="7194" max="7194" width="9.16666666666667" style="285" customWidth="1"/>
    <col min="7195" max="7195" width="5.16666666666667" style="285" customWidth="1"/>
    <col min="7196" max="7196" width="9.16666666666667" style="285" customWidth="1"/>
    <col min="7197" max="7197" width="17.5" style="285" customWidth="1"/>
    <col min="7198" max="7429" width="9" style="285"/>
    <col min="7430" max="7430" width="5.16666666666667" style="285" customWidth="1"/>
    <col min="7431" max="7431" width="14.6666666666667" style="285" customWidth="1"/>
    <col min="7432" max="7432" width="6.5" style="285" customWidth="1"/>
    <col min="7433" max="7433" width="7" style="285" customWidth="1"/>
    <col min="7434" max="7434" width="7.16666666666667" style="285" customWidth="1"/>
    <col min="7435" max="7435" width="7.66666666666667" style="285" customWidth="1"/>
    <col min="7436" max="7436" width="6.66666666666667" style="285" customWidth="1"/>
    <col min="7437" max="7437" width="5.5" style="285" customWidth="1"/>
    <col min="7438" max="7438" width="5" style="285" customWidth="1"/>
    <col min="7439" max="7439" width="6.66666666666667" style="285" customWidth="1"/>
    <col min="7440" max="7440" width="7" style="285" customWidth="1"/>
    <col min="7441" max="7441" width="5.16666666666667" style="285" customWidth="1"/>
    <col min="7442" max="7442" width="6.16666666666667" style="285" customWidth="1"/>
    <col min="7443" max="7443" width="6.5" style="285" customWidth="1"/>
    <col min="7444" max="7444" width="6.66666666666667" style="285" customWidth="1"/>
    <col min="7445" max="7445" width="6.5" style="285" customWidth="1"/>
    <col min="7446" max="7446" width="9" style="285"/>
    <col min="7447" max="7447" width="8.16666666666667" style="285" customWidth="1"/>
    <col min="7448" max="7448" width="9.66666666666667" style="285" customWidth="1"/>
    <col min="7449" max="7449" width="5.16666666666667" style="285" customWidth="1"/>
    <col min="7450" max="7450" width="9.16666666666667" style="285" customWidth="1"/>
    <col min="7451" max="7451" width="5.16666666666667" style="285" customWidth="1"/>
    <col min="7452" max="7452" width="9.16666666666667" style="285" customWidth="1"/>
    <col min="7453" max="7453" width="17.5" style="285" customWidth="1"/>
    <col min="7454" max="7685" width="9" style="285"/>
    <col min="7686" max="7686" width="5.16666666666667" style="285" customWidth="1"/>
    <col min="7687" max="7687" width="14.6666666666667" style="285" customWidth="1"/>
    <col min="7688" max="7688" width="6.5" style="285" customWidth="1"/>
    <col min="7689" max="7689" width="7" style="285" customWidth="1"/>
    <col min="7690" max="7690" width="7.16666666666667" style="285" customWidth="1"/>
    <col min="7691" max="7691" width="7.66666666666667" style="285" customWidth="1"/>
    <col min="7692" max="7692" width="6.66666666666667" style="285" customWidth="1"/>
    <col min="7693" max="7693" width="5.5" style="285" customWidth="1"/>
    <col min="7694" max="7694" width="5" style="285" customWidth="1"/>
    <col min="7695" max="7695" width="6.66666666666667" style="285" customWidth="1"/>
    <col min="7696" max="7696" width="7" style="285" customWidth="1"/>
    <col min="7697" max="7697" width="5.16666666666667" style="285" customWidth="1"/>
    <col min="7698" max="7698" width="6.16666666666667" style="285" customWidth="1"/>
    <col min="7699" max="7699" width="6.5" style="285" customWidth="1"/>
    <col min="7700" max="7700" width="6.66666666666667" style="285" customWidth="1"/>
    <col min="7701" max="7701" width="6.5" style="285" customWidth="1"/>
    <col min="7702" max="7702" width="9" style="285"/>
    <col min="7703" max="7703" width="8.16666666666667" style="285" customWidth="1"/>
    <col min="7704" max="7704" width="9.66666666666667" style="285" customWidth="1"/>
    <col min="7705" max="7705" width="5.16666666666667" style="285" customWidth="1"/>
    <col min="7706" max="7706" width="9.16666666666667" style="285" customWidth="1"/>
    <col min="7707" max="7707" width="5.16666666666667" style="285" customWidth="1"/>
    <col min="7708" max="7708" width="9.16666666666667" style="285" customWidth="1"/>
    <col min="7709" max="7709" width="17.5" style="285" customWidth="1"/>
    <col min="7710" max="7941" width="9" style="285"/>
    <col min="7942" max="7942" width="5.16666666666667" style="285" customWidth="1"/>
    <col min="7943" max="7943" width="14.6666666666667" style="285" customWidth="1"/>
    <col min="7944" max="7944" width="6.5" style="285" customWidth="1"/>
    <col min="7945" max="7945" width="7" style="285" customWidth="1"/>
    <col min="7946" max="7946" width="7.16666666666667" style="285" customWidth="1"/>
    <col min="7947" max="7947" width="7.66666666666667" style="285" customWidth="1"/>
    <col min="7948" max="7948" width="6.66666666666667" style="285" customWidth="1"/>
    <col min="7949" max="7949" width="5.5" style="285" customWidth="1"/>
    <col min="7950" max="7950" width="5" style="285" customWidth="1"/>
    <col min="7951" max="7951" width="6.66666666666667" style="285" customWidth="1"/>
    <col min="7952" max="7952" width="7" style="285" customWidth="1"/>
    <col min="7953" max="7953" width="5.16666666666667" style="285" customWidth="1"/>
    <col min="7954" max="7954" width="6.16666666666667" style="285" customWidth="1"/>
    <col min="7955" max="7955" width="6.5" style="285" customWidth="1"/>
    <col min="7956" max="7956" width="6.66666666666667" style="285" customWidth="1"/>
    <col min="7957" max="7957" width="6.5" style="285" customWidth="1"/>
    <col min="7958" max="7958" width="9" style="285"/>
    <col min="7959" max="7959" width="8.16666666666667" style="285" customWidth="1"/>
    <col min="7960" max="7960" width="9.66666666666667" style="285" customWidth="1"/>
    <col min="7961" max="7961" width="5.16666666666667" style="285" customWidth="1"/>
    <col min="7962" max="7962" width="9.16666666666667" style="285" customWidth="1"/>
    <col min="7963" max="7963" width="5.16666666666667" style="285" customWidth="1"/>
    <col min="7964" max="7964" width="9.16666666666667" style="285" customWidth="1"/>
    <col min="7965" max="7965" width="17.5" style="285" customWidth="1"/>
    <col min="7966" max="8197" width="9" style="285"/>
    <col min="8198" max="8198" width="5.16666666666667" style="285" customWidth="1"/>
    <col min="8199" max="8199" width="14.6666666666667" style="285" customWidth="1"/>
    <col min="8200" max="8200" width="6.5" style="285" customWidth="1"/>
    <col min="8201" max="8201" width="7" style="285" customWidth="1"/>
    <col min="8202" max="8202" width="7.16666666666667" style="285" customWidth="1"/>
    <col min="8203" max="8203" width="7.66666666666667" style="285" customWidth="1"/>
    <col min="8204" max="8204" width="6.66666666666667" style="285" customWidth="1"/>
    <col min="8205" max="8205" width="5.5" style="285" customWidth="1"/>
    <col min="8206" max="8206" width="5" style="285" customWidth="1"/>
    <col min="8207" max="8207" width="6.66666666666667" style="285" customWidth="1"/>
    <col min="8208" max="8208" width="7" style="285" customWidth="1"/>
    <col min="8209" max="8209" width="5.16666666666667" style="285" customWidth="1"/>
    <col min="8210" max="8210" width="6.16666666666667" style="285" customWidth="1"/>
    <col min="8211" max="8211" width="6.5" style="285" customWidth="1"/>
    <col min="8212" max="8212" width="6.66666666666667" style="285" customWidth="1"/>
    <col min="8213" max="8213" width="6.5" style="285" customWidth="1"/>
    <col min="8214" max="8214" width="9" style="285"/>
    <col min="8215" max="8215" width="8.16666666666667" style="285" customWidth="1"/>
    <col min="8216" max="8216" width="9.66666666666667" style="285" customWidth="1"/>
    <col min="8217" max="8217" width="5.16666666666667" style="285" customWidth="1"/>
    <col min="8218" max="8218" width="9.16666666666667" style="285" customWidth="1"/>
    <col min="8219" max="8219" width="5.16666666666667" style="285" customWidth="1"/>
    <col min="8220" max="8220" width="9.16666666666667" style="285" customWidth="1"/>
    <col min="8221" max="8221" width="17.5" style="285" customWidth="1"/>
    <col min="8222" max="8453" width="9" style="285"/>
    <col min="8454" max="8454" width="5.16666666666667" style="285" customWidth="1"/>
    <col min="8455" max="8455" width="14.6666666666667" style="285" customWidth="1"/>
    <col min="8456" max="8456" width="6.5" style="285" customWidth="1"/>
    <col min="8457" max="8457" width="7" style="285" customWidth="1"/>
    <col min="8458" max="8458" width="7.16666666666667" style="285" customWidth="1"/>
    <col min="8459" max="8459" width="7.66666666666667" style="285" customWidth="1"/>
    <col min="8460" max="8460" width="6.66666666666667" style="285" customWidth="1"/>
    <col min="8461" max="8461" width="5.5" style="285" customWidth="1"/>
    <col min="8462" max="8462" width="5" style="285" customWidth="1"/>
    <col min="8463" max="8463" width="6.66666666666667" style="285" customWidth="1"/>
    <col min="8464" max="8464" width="7" style="285" customWidth="1"/>
    <col min="8465" max="8465" width="5.16666666666667" style="285" customWidth="1"/>
    <col min="8466" max="8466" width="6.16666666666667" style="285" customWidth="1"/>
    <col min="8467" max="8467" width="6.5" style="285" customWidth="1"/>
    <col min="8468" max="8468" width="6.66666666666667" style="285" customWidth="1"/>
    <col min="8469" max="8469" width="6.5" style="285" customWidth="1"/>
    <col min="8470" max="8470" width="9" style="285"/>
    <col min="8471" max="8471" width="8.16666666666667" style="285" customWidth="1"/>
    <col min="8472" max="8472" width="9.66666666666667" style="285" customWidth="1"/>
    <col min="8473" max="8473" width="5.16666666666667" style="285" customWidth="1"/>
    <col min="8474" max="8474" width="9.16666666666667" style="285" customWidth="1"/>
    <col min="8475" max="8475" width="5.16666666666667" style="285" customWidth="1"/>
    <col min="8476" max="8476" width="9.16666666666667" style="285" customWidth="1"/>
    <col min="8477" max="8477" width="17.5" style="285" customWidth="1"/>
    <col min="8478" max="8709" width="9" style="285"/>
    <col min="8710" max="8710" width="5.16666666666667" style="285" customWidth="1"/>
    <col min="8711" max="8711" width="14.6666666666667" style="285" customWidth="1"/>
    <col min="8712" max="8712" width="6.5" style="285" customWidth="1"/>
    <col min="8713" max="8713" width="7" style="285" customWidth="1"/>
    <col min="8714" max="8714" width="7.16666666666667" style="285" customWidth="1"/>
    <col min="8715" max="8715" width="7.66666666666667" style="285" customWidth="1"/>
    <col min="8716" max="8716" width="6.66666666666667" style="285" customWidth="1"/>
    <col min="8717" max="8717" width="5.5" style="285" customWidth="1"/>
    <col min="8718" max="8718" width="5" style="285" customWidth="1"/>
    <col min="8719" max="8719" width="6.66666666666667" style="285" customWidth="1"/>
    <col min="8720" max="8720" width="7" style="285" customWidth="1"/>
    <col min="8721" max="8721" width="5.16666666666667" style="285" customWidth="1"/>
    <col min="8722" max="8722" width="6.16666666666667" style="285" customWidth="1"/>
    <col min="8723" max="8723" width="6.5" style="285" customWidth="1"/>
    <col min="8724" max="8724" width="6.66666666666667" style="285" customWidth="1"/>
    <col min="8725" max="8725" width="6.5" style="285" customWidth="1"/>
    <col min="8726" max="8726" width="9" style="285"/>
    <col min="8727" max="8727" width="8.16666666666667" style="285" customWidth="1"/>
    <col min="8728" max="8728" width="9.66666666666667" style="285" customWidth="1"/>
    <col min="8729" max="8729" width="5.16666666666667" style="285" customWidth="1"/>
    <col min="8730" max="8730" width="9.16666666666667" style="285" customWidth="1"/>
    <col min="8731" max="8731" width="5.16666666666667" style="285" customWidth="1"/>
    <col min="8732" max="8732" width="9.16666666666667" style="285" customWidth="1"/>
    <col min="8733" max="8733" width="17.5" style="285" customWidth="1"/>
    <col min="8734" max="8965" width="9" style="285"/>
    <col min="8966" max="8966" width="5.16666666666667" style="285" customWidth="1"/>
    <col min="8967" max="8967" width="14.6666666666667" style="285" customWidth="1"/>
    <col min="8968" max="8968" width="6.5" style="285" customWidth="1"/>
    <col min="8969" max="8969" width="7" style="285" customWidth="1"/>
    <col min="8970" max="8970" width="7.16666666666667" style="285" customWidth="1"/>
    <col min="8971" max="8971" width="7.66666666666667" style="285" customWidth="1"/>
    <col min="8972" max="8972" width="6.66666666666667" style="285" customWidth="1"/>
    <col min="8973" max="8973" width="5.5" style="285" customWidth="1"/>
    <col min="8974" max="8974" width="5" style="285" customWidth="1"/>
    <col min="8975" max="8975" width="6.66666666666667" style="285" customWidth="1"/>
    <col min="8976" max="8976" width="7" style="285" customWidth="1"/>
    <col min="8977" max="8977" width="5.16666666666667" style="285" customWidth="1"/>
    <col min="8978" max="8978" width="6.16666666666667" style="285" customWidth="1"/>
    <col min="8979" max="8979" width="6.5" style="285" customWidth="1"/>
    <col min="8980" max="8980" width="6.66666666666667" style="285" customWidth="1"/>
    <col min="8981" max="8981" width="6.5" style="285" customWidth="1"/>
    <col min="8982" max="8982" width="9" style="285"/>
    <col min="8983" max="8983" width="8.16666666666667" style="285" customWidth="1"/>
    <col min="8984" max="8984" width="9.66666666666667" style="285" customWidth="1"/>
    <col min="8985" max="8985" width="5.16666666666667" style="285" customWidth="1"/>
    <col min="8986" max="8986" width="9.16666666666667" style="285" customWidth="1"/>
    <col min="8987" max="8987" width="5.16666666666667" style="285" customWidth="1"/>
    <col min="8988" max="8988" width="9.16666666666667" style="285" customWidth="1"/>
    <col min="8989" max="8989" width="17.5" style="285" customWidth="1"/>
    <col min="8990" max="9221" width="9" style="285"/>
    <col min="9222" max="9222" width="5.16666666666667" style="285" customWidth="1"/>
    <col min="9223" max="9223" width="14.6666666666667" style="285" customWidth="1"/>
    <col min="9224" max="9224" width="6.5" style="285" customWidth="1"/>
    <col min="9225" max="9225" width="7" style="285" customWidth="1"/>
    <col min="9226" max="9226" width="7.16666666666667" style="285" customWidth="1"/>
    <col min="9227" max="9227" width="7.66666666666667" style="285" customWidth="1"/>
    <col min="9228" max="9228" width="6.66666666666667" style="285" customWidth="1"/>
    <col min="9229" max="9229" width="5.5" style="285" customWidth="1"/>
    <col min="9230" max="9230" width="5" style="285" customWidth="1"/>
    <col min="9231" max="9231" width="6.66666666666667" style="285" customWidth="1"/>
    <col min="9232" max="9232" width="7" style="285" customWidth="1"/>
    <col min="9233" max="9233" width="5.16666666666667" style="285" customWidth="1"/>
    <col min="9234" max="9234" width="6.16666666666667" style="285" customWidth="1"/>
    <col min="9235" max="9235" width="6.5" style="285" customWidth="1"/>
    <col min="9236" max="9236" width="6.66666666666667" style="285" customWidth="1"/>
    <col min="9237" max="9237" width="6.5" style="285" customWidth="1"/>
    <col min="9238" max="9238" width="9" style="285"/>
    <col min="9239" max="9239" width="8.16666666666667" style="285" customWidth="1"/>
    <col min="9240" max="9240" width="9.66666666666667" style="285" customWidth="1"/>
    <col min="9241" max="9241" width="5.16666666666667" style="285" customWidth="1"/>
    <col min="9242" max="9242" width="9.16666666666667" style="285" customWidth="1"/>
    <col min="9243" max="9243" width="5.16666666666667" style="285" customWidth="1"/>
    <col min="9244" max="9244" width="9.16666666666667" style="285" customWidth="1"/>
    <col min="9245" max="9245" width="17.5" style="285" customWidth="1"/>
    <col min="9246" max="9477" width="9" style="285"/>
    <col min="9478" max="9478" width="5.16666666666667" style="285" customWidth="1"/>
    <col min="9479" max="9479" width="14.6666666666667" style="285" customWidth="1"/>
    <col min="9480" max="9480" width="6.5" style="285" customWidth="1"/>
    <col min="9481" max="9481" width="7" style="285" customWidth="1"/>
    <col min="9482" max="9482" width="7.16666666666667" style="285" customWidth="1"/>
    <col min="9483" max="9483" width="7.66666666666667" style="285" customWidth="1"/>
    <col min="9484" max="9484" width="6.66666666666667" style="285" customWidth="1"/>
    <col min="9485" max="9485" width="5.5" style="285" customWidth="1"/>
    <col min="9486" max="9486" width="5" style="285" customWidth="1"/>
    <col min="9487" max="9487" width="6.66666666666667" style="285" customWidth="1"/>
    <col min="9488" max="9488" width="7" style="285" customWidth="1"/>
    <col min="9489" max="9489" width="5.16666666666667" style="285" customWidth="1"/>
    <col min="9490" max="9490" width="6.16666666666667" style="285" customWidth="1"/>
    <col min="9491" max="9491" width="6.5" style="285" customWidth="1"/>
    <col min="9492" max="9492" width="6.66666666666667" style="285" customWidth="1"/>
    <col min="9493" max="9493" width="6.5" style="285" customWidth="1"/>
    <col min="9494" max="9494" width="9" style="285"/>
    <col min="9495" max="9495" width="8.16666666666667" style="285" customWidth="1"/>
    <col min="9496" max="9496" width="9.66666666666667" style="285" customWidth="1"/>
    <col min="9497" max="9497" width="5.16666666666667" style="285" customWidth="1"/>
    <col min="9498" max="9498" width="9.16666666666667" style="285" customWidth="1"/>
    <col min="9499" max="9499" width="5.16666666666667" style="285" customWidth="1"/>
    <col min="9500" max="9500" width="9.16666666666667" style="285" customWidth="1"/>
    <col min="9501" max="9501" width="17.5" style="285" customWidth="1"/>
    <col min="9502" max="9733" width="9" style="285"/>
    <col min="9734" max="9734" width="5.16666666666667" style="285" customWidth="1"/>
    <col min="9735" max="9735" width="14.6666666666667" style="285" customWidth="1"/>
    <col min="9736" max="9736" width="6.5" style="285" customWidth="1"/>
    <col min="9737" max="9737" width="7" style="285" customWidth="1"/>
    <col min="9738" max="9738" width="7.16666666666667" style="285" customWidth="1"/>
    <col min="9739" max="9739" width="7.66666666666667" style="285" customWidth="1"/>
    <col min="9740" max="9740" width="6.66666666666667" style="285" customWidth="1"/>
    <col min="9741" max="9741" width="5.5" style="285" customWidth="1"/>
    <col min="9742" max="9742" width="5" style="285" customWidth="1"/>
    <col min="9743" max="9743" width="6.66666666666667" style="285" customWidth="1"/>
    <col min="9744" max="9744" width="7" style="285" customWidth="1"/>
    <col min="9745" max="9745" width="5.16666666666667" style="285" customWidth="1"/>
    <col min="9746" max="9746" width="6.16666666666667" style="285" customWidth="1"/>
    <col min="9747" max="9747" width="6.5" style="285" customWidth="1"/>
    <col min="9748" max="9748" width="6.66666666666667" style="285" customWidth="1"/>
    <col min="9749" max="9749" width="6.5" style="285" customWidth="1"/>
    <col min="9750" max="9750" width="9" style="285"/>
    <col min="9751" max="9751" width="8.16666666666667" style="285" customWidth="1"/>
    <col min="9752" max="9752" width="9.66666666666667" style="285" customWidth="1"/>
    <col min="9753" max="9753" width="5.16666666666667" style="285" customWidth="1"/>
    <col min="9754" max="9754" width="9.16666666666667" style="285" customWidth="1"/>
    <col min="9755" max="9755" width="5.16666666666667" style="285" customWidth="1"/>
    <col min="9756" max="9756" width="9.16666666666667" style="285" customWidth="1"/>
    <col min="9757" max="9757" width="17.5" style="285" customWidth="1"/>
    <col min="9758" max="9989" width="9" style="285"/>
    <col min="9990" max="9990" width="5.16666666666667" style="285" customWidth="1"/>
    <col min="9991" max="9991" width="14.6666666666667" style="285" customWidth="1"/>
    <col min="9992" max="9992" width="6.5" style="285" customWidth="1"/>
    <col min="9993" max="9993" width="7" style="285" customWidth="1"/>
    <col min="9994" max="9994" width="7.16666666666667" style="285" customWidth="1"/>
    <col min="9995" max="9995" width="7.66666666666667" style="285" customWidth="1"/>
    <col min="9996" max="9996" width="6.66666666666667" style="285" customWidth="1"/>
    <col min="9997" max="9997" width="5.5" style="285" customWidth="1"/>
    <col min="9998" max="9998" width="5" style="285" customWidth="1"/>
    <col min="9999" max="9999" width="6.66666666666667" style="285" customWidth="1"/>
    <col min="10000" max="10000" width="7" style="285" customWidth="1"/>
    <col min="10001" max="10001" width="5.16666666666667" style="285" customWidth="1"/>
    <col min="10002" max="10002" width="6.16666666666667" style="285" customWidth="1"/>
    <col min="10003" max="10003" width="6.5" style="285" customWidth="1"/>
    <col min="10004" max="10004" width="6.66666666666667" style="285" customWidth="1"/>
    <col min="10005" max="10005" width="6.5" style="285" customWidth="1"/>
    <col min="10006" max="10006" width="9" style="285"/>
    <col min="10007" max="10007" width="8.16666666666667" style="285" customWidth="1"/>
    <col min="10008" max="10008" width="9.66666666666667" style="285" customWidth="1"/>
    <col min="10009" max="10009" width="5.16666666666667" style="285" customWidth="1"/>
    <col min="10010" max="10010" width="9.16666666666667" style="285" customWidth="1"/>
    <col min="10011" max="10011" width="5.16666666666667" style="285" customWidth="1"/>
    <col min="10012" max="10012" width="9.16666666666667" style="285" customWidth="1"/>
    <col min="10013" max="10013" width="17.5" style="285" customWidth="1"/>
    <col min="10014" max="10245" width="9" style="285"/>
    <col min="10246" max="10246" width="5.16666666666667" style="285" customWidth="1"/>
    <col min="10247" max="10247" width="14.6666666666667" style="285" customWidth="1"/>
    <col min="10248" max="10248" width="6.5" style="285" customWidth="1"/>
    <col min="10249" max="10249" width="7" style="285" customWidth="1"/>
    <col min="10250" max="10250" width="7.16666666666667" style="285" customWidth="1"/>
    <col min="10251" max="10251" width="7.66666666666667" style="285" customWidth="1"/>
    <col min="10252" max="10252" width="6.66666666666667" style="285" customWidth="1"/>
    <col min="10253" max="10253" width="5.5" style="285" customWidth="1"/>
    <col min="10254" max="10254" width="5" style="285" customWidth="1"/>
    <col min="10255" max="10255" width="6.66666666666667" style="285" customWidth="1"/>
    <col min="10256" max="10256" width="7" style="285" customWidth="1"/>
    <col min="10257" max="10257" width="5.16666666666667" style="285" customWidth="1"/>
    <col min="10258" max="10258" width="6.16666666666667" style="285" customWidth="1"/>
    <col min="10259" max="10259" width="6.5" style="285" customWidth="1"/>
    <col min="10260" max="10260" width="6.66666666666667" style="285" customWidth="1"/>
    <col min="10261" max="10261" width="6.5" style="285" customWidth="1"/>
    <col min="10262" max="10262" width="9" style="285"/>
    <col min="10263" max="10263" width="8.16666666666667" style="285" customWidth="1"/>
    <col min="10264" max="10264" width="9.66666666666667" style="285" customWidth="1"/>
    <col min="10265" max="10265" width="5.16666666666667" style="285" customWidth="1"/>
    <col min="10266" max="10266" width="9.16666666666667" style="285" customWidth="1"/>
    <col min="10267" max="10267" width="5.16666666666667" style="285" customWidth="1"/>
    <col min="10268" max="10268" width="9.16666666666667" style="285" customWidth="1"/>
    <col min="10269" max="10269" width="17.5" style="285" customWidth="1"/>
    <col min="10270" max="10501" width="9" style="285"/>
    <col min="10502" max="10502" width="5.16666666666667" style="285" customWidth="1"/>
    <col min="10503" max="10503" width="14.6666666666667" style="285" customWidth="1"/>
    <col min="10504" max="10504" width="6.5" style="285" customWidth="1"/>
    <col min="10505" max="10505" width="7" style="285" customWidth="1"/>
    <col min="10506" max="10506" width="7.16666666666667" style="285" customWidth="1"/>
    <col min="10507" max="10507" width="7.66666666666667" style="285" customWidth="1"/>
    <col min="10508" max="10508" width="6.66666666666667" style="285" customWidth="1"/>
    <col min="10509" max="10509" width="5.5" style="285" customWidth="1"/>
    <col min="10510" max="10510" width="5" style="285" customWidth="1"/>
    <col min="10511" max="10511" width="6.66666666666667" style="285" customWidth="1"/>
    <col min="10512" max="10512" width="7" style="285" customWidth="1"/>
    <col min="10513" max="10513" width="5.16666666666667" style="285" customWidth="1"/>
    <col min="10514" max="10514" width="6.16666666666667" style="285" customWidth="1"/>
    <col min="10515" max="10515" width="6.5" style="285" customWidth="1"/>
    <col min="10516" max="10516" width="6.66666666666667" style="285" customWidth="1"/>
    <col min="10517" max="10517" width="6.5" style="285" customWidth="1"/>
    <col min="10518" max="10518" width="9" style="285"/>
    <col min="10519" max="10519" width="8.16666666666667" style="285" customWidth="1"/>
    <col min="10520" max="10520" width="9.66666666666667" style="285" customWidth="1"/>
    <col min="10521" max="10521" width="5.16666666666667" style="285" customWidth="1"/>
    <col min="10522" max="10522" width="9.16666666666667" style="285" customWidth="1"/>
    <col min="10523" max="10523" width="5.16666666666667" style="285" customWidth="1"/>
    <col min="10524" max="10524" width="9.16666666666667" style="285" customWidth="1"/>
    <col min="10525" max="10525" width="17.5" style="285" customWidth="1"/>
    <col min="10526" max="10757" width="9" style="285"/>
    <col min="10758" max="10758" width="5.16666666666667" style="285" customWidth="1"/>
    <col min="10759" max="10759" width="14.6666666666667" style="285" customWidth="1"/>
    <col min="10760" max="10760" width="6.5" style="285" customWidth="1"/>
    <col min="10761" max="10761" width="7" style="285" customWidth="1"/>
    <col min="10762" max="10762" width="7.16666666666667" style="285" customWidth="1"/>
    <col min="10763" max="10763" width="7.66666666666667" style="285" customWidth="1"/>
    <col min="10764" max="10764" width="6.66666666666667" style="285" customWidth="1"/>
    <col min="10765" max="10765" width="5.5" style="285" customWidth="1"/>
    <col min="10766" max="10766" width="5" style="285" customWidth="1"/>
    <col min="10767" max="10767" width="6.66666666666667" style="285" customWidth="1"/>
    <col min="10768" max="10768" width="7" style="285" customWidth="1"/>
    <col min="10769" max="10769" width="5.16666666666667" style="285" customWidth="1"/>
    <col min="10770" max="10770" width="6.16666666666667" style="285" customWidth="1"/>
    <col min="10771" max="10771" width="6.5" style="285" customWidth="1"/>
    <col min="10772" max="10772" width="6.66666666666667" style="285" customWidth="1"/>
    <col min="10773" max="10773" width="6.5" style="285" customWidth="1"/>
    <col min="10774" max="10774" width="9" style="285"/>
    <col min="10775" max="10775" width="8.16666666666667" style="285" customWidth="1"/>
    <col min="10776" max="10776" width="9.66666666666667" style="285" customWidth="1"/>
    <col min="10777" max="10777" width="5.16666666666667" style="285" customWidth="1"/>
    <col min="10778" max="10778" width="9.16666666666667" style="285" customWidth="1"/>
    <col min="10779" max="10779" width="5.16666666666667" style="285" customWidth="1"/>
    <col min="10780" max="10780" width="9.16666666666667" style="285" customWidth="1"/>
    <col min="10781" max="10781" width="17.5" style="285" customWidth="1"/>
    <col min="10782" max="11013" width="9" style="285"/>
    <col min="11014" max="11014" width="5.16666666666667" style="285" customWidth="1"/>
    <col min="11015" max="11015" width="14.6666666666667" style="285" customWidth="1"/>
    <col min="11016" max="11016" width="6.5" style="285" customWidth="1"/>
    <col min="11017" max="11017" width="7" style="285" customWidth="1"/>
    <col min="11018" max="11018" width="7.16666666666667" style="285" customWidth="1"/>
    <col min="11019" max="11019" width="7.66666666666667" style="285" customWidth="1"/>
    <col min="11020" max="11020" width="6.66666666666667" style="285" customWidth="1"/>
    <col min="11021" max="11021" width="5.5" style="285" customWidth="1"/>
    <col min="11022" max="11022" width="5" style="285" customWidth="1"/>
    <col min="11023" max="11023" width="6.66666666666667" style="285" customWidth="1"/>
    <col min="11024" max="11024" width="7" style="285" customWidth="1"/>
    <col min="11025" max="11025" width="5.16666666666667" style="285" customWidth="1"/>
    <col min="11026" max="11026" width="6.16666666666667" style="285" customWidth="1"/>
    <col min="11027" max="11027" width="6.5" style="285" customWidth="1"/>
    <col min="11028" max="11028" width="6.66666666666667" style="285" customWidth="1"/>
    <col min="11029" max="11029" width="6.5" style="285" customWidth="1"/>
    <col min="11030" max="11030" width="9" style="285"/>
    <col min="11031" max="11031" width="8.16666666666667" style="285" customWidth="1"/>
    <col min="11032" max="11032" width="9.66666666666667" style="285" customWidth="1"/>
    <col min="11033" max="11033" width="5.16666666666667" style="285" customWidth="1"/>
    <col min="11034" max="11034" width="9.16666666666667" style="285" customWidth="1"/>
    <col min="11035" max="11035" width="5.16666666666667" style="285" customWidth="1"/>
    <col min="11036" max="11036" width="9.16666666666667" style="285" customWidth="1"/>
    <col min="11037" max="11037" width="17.5" style="285" customWidth="1"/>
    <col min="11038" max="11269" width="9" style="285"/>
    <col min="11270" max="11270" width="5.16666666666667" style="285" customWidth="1"/>
    <col min="11271" max="11271" width="14.6666666666667" style="285" customWidth="1"/>
    <col min="11272" max="11272" width="6.5" style="285" customWidth="1"/>
    <col min="11273" max="11273" width="7" style="285" customWidth="1"/>
    <col min="11274" max="11274" width="7.16666666666667" style="285" customWidth="1"/>
    <col min="11275" max="11275" width="7.66666666666667" style="285" customWidth="1"/>
    <col min="11276" max="11276" width="6.66666666666667" style="285" customWidth="1"/>
    <col min="11277" max="11277" width="5.5" style="285" customWidth="1"/>
    <col min="11278" max="11278" width="5" style="285" customWidth="1"/>
    <col min="11279" max="11279" width="6.66666666666667" style="285" customWidth="1"/>
    <col min="11280" max="11280" width="7" style="285" customWidth="1"/>
    <col min="11281" max="11281" width="5.16666666666667" style="285" customWidth="1"/>
    <col min="11282" max="11282" width="6.16666666666667" style="285" customWidth="1"/>
    <col min="11283" max="11283" width="6.5" style="285" customWidth="1"/>
    <col min="11284" max="11284" width="6.66666666666667" style="285" customWidth="1"/>
    <col min="11285" max="11285" width="6.5" style="285" customWidth="1"/>
    <col min="11286" max="11286" width="9" style="285"/>
    <col min="11287" max="11287" width="8.16666666666667" style="285" customWidth="1"/>
    <col min="11288" max="11288" width="9.66666666666667" style="285" customWidth="1"/>
    <col min="11289" max="11289" width="5.16666666666667" style="285" customWidth="1"/>
    <col min="11290" max="11290" width="9.16666666666667" style="285" customWidth="1"/>
    <col min="11291" max="11291" width="5.16666666666667" style="285" customWidth="1"/>
    <col min="11292" max="11292" width="9.16666666666667" style="285" customWidth="1"/>
    <col min="11293" max="11293" width="17.5" style="285" customWidth="1"/>
    <col min="11294" max="11525" width="9" style="285"/>
    <col min="11526" max="11526" width="5.16666666666667" style="285" customWidth="1"/>
    <col min="11527" max="11527" width="14.6666666666667" style="285" customWidth="1"/>
    <col min="11528" max="11528" width="6.5" style="285" customWidth="1"/>
    <col min="11529" max="11529" width="7" style="285" customWidth="1"/>
    <col min="11530" max="11530" width="7.16666666666667" style="285" customWidth="1"/>
    <col min="11531" max="11531" width="7.66666666666667" style="285" customWidth="1"/>
    <col min="11532" max="11532" width="6.66666666666667" style="285" customWidth="1"/>
    <col min="11533" max="11533" width="5.5" style="285" customWidth="1"/>
    <col min="11534" max="11534" width="5" style="285" customWidth="1"/>
    <col min="11535" max="11535" width="6.66666666666667" style="285" customWidth="1"/>
    <col min="11536" max="11536" width="7" style="285" customWidth="1"/>
    <col min="11537" max="11537" width="5.16666666666667" style="285" customWidth="1"/>
    <col min="11538" max="11538" width="6.16666666666667" style="285" customWidth="1"/>
    <col min="11539" max="11539" width="6.5" style="285" customWidth="1"/>
    <col min="11540" max="11540" width="6.66666666666667" style="285" customWidth="1"/>
    <col min="11541" max="11541" width="6.5" style="285" customWidth="1"/>
    <col min="11542" max="11542" width="9" style="285"/>
    <col min="11543" max="11543" width="8.16666666666667" style="285" customWidth="1"/>
    <col min="11544" max="11544" width="9.66666666666667" style="285" customWidth="1"/>
    <col min="11545" max="11545" width="5.16666666666667" style="285" customWidth="1"/>
    <col min="11546" max="11546" width="9.16666666666667" style="285" customWidth="1"/>
    <col min="11547" max="11547" width="5.16666666666667" style="285" customWidth="1"/>
    <col min="11548" max="11548" width="9.16666666666667" style="285" customWidth="1"/>
    <col min="11549" max="11549" width="17.5" style="285" customWidth="1"/>
    <col min="11550" max="11781" width="9" style="285"/>
    <col min="11782" max="11782" width="5.16666666666667" style="285" customWidth="1"/>
    <col min="11783" max="11783" width="14.6666666666667" style="285" customWidth="1"/>
    <col min="11784" max="11784" width="6.5" style="285" customWidth="1"/>
    <col min="11785" max="11785" width="7" style="285" customWidth="1"/>
    <col min="11786" max="11786" width="7.16666666666667" style="285" customWidth="1"/>
    <col min="11787" max="11787" width="7.66666666666667" style="285" customWidth="1"/>
    <col min="11788" max="11788" width="6.66666666666667" style="285" customWidth="1"/>
    <col min="11789" max="11789" width="5.5" style="285" customWidth="1"/>
    <col min="11790" max="11790" width="5" style="285" customWidth="1"/>
    <col min="11791" max="11791" width="6.66666666666667" style="285" customWidth="1"/>
    <col min="11792" max="11792" width="7" style="285" customWidth="1"/>
    <col min="11793" max="11793" width="5.16666666666667" style="285" customWidth="1"/>
    <col min="11794" max="11794" width="6.16666666666667" style="285" customWidth="1"/>
    <col min="11795" max="11795" width="6.5" style="285" customWidth="1"/>
    <col min="11796" max="11796" width="6.66666666666667" style="285" customWidth="1"/>
    <col min="11797" max="11797" width="6.5" style="285" customWidth="1"/>
    <col min="11798" max="11798" width="9" style="285"/>
    <col min="11799" max="11799" width="8.16666666666667" style="285" customWidth="1"/>
    <col min="11800" max="11800" width="9.66666666666667" style="285" customWidth="1"/>
    <col min="11801" max="11801" width="5.16666666666667" style="285" customWidth="1"/>
    <col min="11802" max="11802" width="9.16666666666667" style="285" customWidth="1"/>
    <col min="11803" max="11803" width="5.16666666666667" style="285" customWidth="1"/>
    <col min="11804" max="11804" width="9.16666666666667" style="285" customWidth="1"/>
    <col min="11805" max="11805" width="17.5" style="285" customWidth="1"/>
    <col min="11806" max="12037" width="9" style="285"/>
    <col min="12038" max="12038" width="5.16666666666667" style="285" customWidth="1"/>
    <col min="12039" max="12039" width="14.6666666666667" style="285" customWidth="1"/>
    <col min="12040" max="12040" width="6.5" style="285" customWidth="1"/>
    <col min="12041" max="12041" width="7" style="285" customWidth="1"/>
    <col min="12042" max="12042" width="7.16666666666667" style="285" customWidth="1"/>
    <col min="12043" max="12043" width="7.66666666666667" style="285" customWidth="1"/>
    <col min="12044" max="12044" width="6.66666666666667" style="285" customWidth="1"/>
    <col min="12045" max="12045" width="5.5" style="285" customWidth="1"/>
    <col min="12046" max="12046" width="5" style="285" customWidth="1"/>
    <col min="12047" max="12047" width="6.66666666666667" style="285" customWidth="1"/>
    <col min="12048" max="12048" width="7" style="285" customWidth="1"/>
    <col min="12049" max="12049" width="5.16666666666667" style="285" customWidth="1"/>
    <col min="12050" max="12050" width="6.16666666666667" style="285" customWidth="1"/>
    <col min="12051" max="12051" width="6.5" style="285" customWidth="1"/>
    <col min="12052" max="12052" width="6.66666666666667" style="285" customWidth="1"/>
    <col min="12053" max="12053" width="6.5" style="285" customWidth="1"/>
    <col min="12054" max="12054" width="9" style="285"/>
    <col min="12055" max="12055" width="8.16666666666667" style="285" customWidth="1"/>
    <col min="12056" max="12056" width="9.66666666666667" style="285" customWidth="1"/>
    <col min="12057" max="12057" width="5.16666666666667" style="285" customWidth="1"/>
    <col min="12058" max="12058" width="9.16666666666667" style="285" customWidth="1"/>
    <col min="12059" max="12059" width="5.16666666666667" style="285" customWidth="1"/>
    <col min="12060" max="12060" width="9.16666666666667" style="285" customWidth="1"/>
    <col min="12061" max="12061" width="17.5" style="285" customWidth="1"/>
    <col min="12062" max="12293" width="9" style="285"/>
    <col min="12294" max="12294" width="5.16666666666667" style="285" customWidth="1"/>
    <col min="12295" max="12295" width="14.6666666666667" style="285" customWidth="1"/>
    <col min="12296" max="12296" width="6.5" style="285" customWidth="1"/>
    <col min="12297" max="12297" width="7" style="285" customWidth="1"/>
    <col min="12298" max="12298" width="7.16666666666667" style="285" customWidth="1"/>
    <col min="12299" max="12299" width="7.66666666666667" style="285" customWidth="1"/>
    <col min="12300" max="12300" width="6.66666666666667" style="285" customWidth="1"/>
    <col min="12301" max="12301" width="5.5" style="285" customWidth="1"/>
    <col min="12302" max="12302" width="5" style="285" customWidth="1"/>
    <col min="12303" max="12303" width="6.66666666666667" style="285" customWidth="1"/>
    <col min="12304" max="12304" width="7" style="285" customWidth="1"/>
    <col min="12305" max="12305" width="5.16666666666667" style="285" customWidth="1"/>
    <col min="12306" max="12306" width="6.16666666666667" style="285" customWidth="1"/>
    <col min="12307" max="12307" width="6.5" style="285" customWidth="1"/>
    <col min="12308" max="12308" width="6.66666666666667" style="285" customWidth="1"/>
    <col min="12309" max="12309" width="6.5" style="285" customWidth="1"/>
    <col min="12310" max="12310" width="9" style="285"/>
    <col min="12311" max="12311" width="8.16666666666667" style="285" customWidth="1"/>
    <col min="12312" max="12312" width="9.66666666666667" style="285" customWidth="1"/>
    <col min="12313" max="12313" width="5.16666666666667" style="285" customWidth="1"/>
    <col min="12314" max="12314" width="9.16666666666667" style="285" customWidth="1"/>
    <col min="12315" max="12315" width="5.16666666666667" style="285" customWidth="1"/>
    <col min="12316" max="12316" width="9.16666666666667" style="285" customWidth="1"/>
    <col min="12317" max="12317" width="17.5" style="285" customWidth="1"/>
    <col min="12318" max="12549" width="9" style="285"/>
    <col min="12550" max="12550" width="5.16666666666667" style="285" customWidth="1"/>
    <col min="12551" max="12551" width="14.6666666666667" style="285" customWidth="1"/>
    <col min="12552" max="12552" width="6.5" style="285" customWidth="1"/>
    <col min="12553" max="12553" width="7" style="285" customWidth="1"/>
    <col min="12554" max="12554" width="7.16666666666667" style="285" customWidth="1"/>
    <col min="12555" max="12555" width="7.66666666666667" style="285" customWidth="1"/>
    <col min="12556" max="12556" width="6.66666666666667" style="285" customWidth="1"/>
    <col min="12557" max="12557" width="5.5" style="285" customWidth="1"/>
    <col min="12558" max="12558" width="5" style="285" customWidth="1"/>
    <col min="12559" max="12559" width="6.66666666666667" style="285" customWidth="1"/>
    <col min="12560" max="12560" width="7" style="285" customWidth="1"/>
    <col min="12561" max="12561" width="5.16666666666667" style="285" customWidth="1"/>
    <col min="12562" max="12562" width="6.16666666666667" style="285" customWidth="1"/>
    <col min="12563" max="12563" width="6.5" style="285" customWidth="1"/>
    <col min="12564" max="12564" width="6.66666666666667" style="285" customWidth="1"/>
    <col min="12565" max="12565" width="6.5" style="285" customWidth="1"/>
    <col min="12566" max="12566" width="9" style="285"/>
    <col min="12567" max="12567" width="8.16666666666667" style="285" customWidth="1"/>
    <col min="12568" max="12568" width="9.66666666666667" style="285" customWidth="1"/>
    <col min="12569" max="12569" width="5.16666666666667" style="285" customWidth="1"/>
    <col min="12570" max="12570" width="9.16666666666667" style="285" customWidth="1"/>
    <col min="12571" max="12571" width="5.16666666666667" style="285" customWidth="1"/>
    <col min="12572" max="12572" width="9.16666666666667" style="285" customWidth="1"/>
    <col min="12573" max="12573" width="17.5" style="285" customWidth="1"/>
    <col min="12574" max="12805" width="9" style="285"/>
    <col min="12806" max="12806" width="5.16666666666667" style="285" customWidth="1"/>
    <col min="12807" max="12807" width="14.6666666666667" style="285" customWidth="1"/>
    <col min="12808" max="12808" width="6.5" style="285" customWidth="1"/>
    <col min="12809" max="12809" width="7" style="285" customWidth="1"/>
    <col min="12810" max="12810" width="7.16666666666667" style="285" customWidth="1"/>
    <col min="12811" max="12811" width="7.66666666666667" style="285" customWidth="1"/>
    <col min="12812" max="12812" width="6.66666666666667" style="285" customWidth="1"/>
    <col min="12813" max="12813" width="5.5" style="285" customWidth="1"/>
    <col min="12814" max="12814" width="5" style="285" customWidth="1"/>
    <col min="12815" max="12815" width="6.66666666666667" style="285" customWidth="1"/>
    <col min="12816" max="12816" width="7" style="285" customWidth="1"/>
    <col min="12817" max="12817" width="5.16666666666667" style="285" customWidth="1"/>
    <col min="12818" max="12818" width="6.16666666666667" style="285" customWidth="1"/>
    <col min="12819" max="12819" width="6.5" style="285" customWidth="1"/>
    <col min="12820" max="12820" width="6.66666666666667" style="285" customWidth="1"/>
    <col min="12821" max="12821" width="6.5" style="285" customWidth="1"/>
    <col min="12822" max="12822" width="9" style="285"/>
    <col min="12823" max="12823" width="8.16666666666667" style="285" customWidth="1"/>
    <col min="12824" max="12824" width="9.66666666666667" style="285" customWidth="1"/>
    <col min="12825" max="12825" width="5.16666666666667" style="285" customWidth="1"/>
    <col min="12826" max="12826" width="9.16666666666667" style="285" customWidth="1"/>
    <col min="12827" max="12827" width="5.16666666666667" style="285" customWidth="1"/>
    <col min="12828" max="12828" width="9.16666666666667" style="285" customWidth="1"/>
    <col min="12829" max="12829" width="17.5" style="285" customWidth="1"/>
    <col min="12830" max="13061" width="9" style="285"/>
    <col min="13062" max="13062" width="5.16666666666667" style="285" customWidth="1"/>
    <col min="13063" max="13063" width="14.6666666666667" style="285" customWidth="1"/>
    <col min="13064" max="13064" width="6.5" style="285" customWidth="1"/>
    <col min="13065" max="13065" width="7" style="285" customWidth="1"/>
    <col min="13066" max="13066" width="7.16666666666667" style="285" customWidth="1"/>
    <col min="13067" max="13067" width="7.66666666666667" style="285" customWidth="1"/>
    <col min="13068" max="13068" width="6.66666666666667" style="285" customWidth="1"/>
    <col min="13069" max="13069" width="5.5" style="285" customWidth="1"/>
    <col min="13070" max="13070" width="5" style="285" customWidth="1"/>
    <col min="13071" max="13071" width="6.66666666666667" style="285" customWidth="1"/>
    <col min="13072" max="13072" width="7" style="285" customWidth="1"/>
    <col min="13073" max="13073" width="5.16666666666667" style="285" customWidth="1"/>
    <col min="13074" max="13074" width="6.16666666666667" style="285" customWidth="1"/>
    <col min="13075" max="13075" width="6.5" style="285" customWidth="1"/>
    <col min="13076" max="13076" width="6.66666666666667" style="285" customWidth="1"/>
    <col min="13077" max="13077" width="6.5" style="285" customWidth="1"/>
    <col min="13078" max="13078" width="9" style="285"/>
    <col min="13079" max="13079" width="8.16666666666667" style="285" customWidth="1"/>
    <col min="13080" max="13080" width="9.66666666666667" style="285" customWidth="1"/>
    <col min="13081" max="13081" width="5.16666666666667" style="285" customWidth="1"/>
    <col min="13082" max="13082" width="9.16666666666667" style="285" customWidth="1"/>
    <col min="13083" max="13083" width="5.16666666666667" style="285" customWidth="1"/>
    <col min="13084" max="13084" width="9.16666666666667" style="285" customWidth="1"/>
    <col min="13085" max="13085" width="17.5" style="285" customWidth="1"/>
    <col min="13086" max="13317" width="9" style="285"/>
    <col min="13318" max="13318" width="5.16666666666667" style="285" customWidth="1"/>
    <col min="13319" max="13319" width="14.6666666666667" style="285" customWidth="1"/>
    <col min="13320" max="13320" width="6.5" style="285" customWidth="1"/>
    <col min="13321" max="13321" width="7" style="285" customWidth="1"/>
    <col min="13322" max="13322" width="7.16666666666667" style="285" customWidth="1"/>
    <col min="13323" max="13323" width="7.66666666666667" style="285" customWidth="1"/>
    <col min="13324" max="13324" width="6.66666666666667" style="285" customWidth="1"/>
    <col min="13325" max="13325" width="5.5" style="285" customWidth="1"/>
    <col min="13326" max="13326" width="5" style="285" customWidth="1"/>
    <col min="13327" max="13327" width="6.66666666666667" style="285" customWidth="1"/>
    <col min="13328" max="13328" width="7" style="285" customWidth="1"/>
    <col min="13329" max="13329" width="5.16666666666667" style="285" customWidth="1"/>
    <col min="13330" max="13330" width="6.16666666666667" style="285" customWidth="1"/>
    <col min="13331" max="13331" width="6.5" style="285" customWidth="1"/>
    <col min="13332" max="13332" width="6.66666666666667" style="285" customWidth="1"/>
    <col min="13333" max="13333" width="6.5" style="285" customWidth="1"/>
    <col min="13334" max="13334" width="9" style="285"/>
    <col min="13335" max="13335" width="8.16666666666667" style="285" customWidth="1"/>
    <col min="13336" max="13336" width="9.66666666666667" style="285" customWidth="1"/>
    <col min="13337" max="13337" width="5.16666666666667" style="285" customWidth="1"/>
    <col min="13338" max="13338" width="9.16666666666667" style="285" customWidth="1"/>
    <col min="13339" max="13339" width="5.16666666666667" style="285" customWidth="1"/>
    <col min="13340" max="13340" width="9.16666666666667" style="285" customWidth="1"/>
    <col min="13341" max="13341" width="17.5" style="285" customWidth="1"/>
    <col min="13342" max="13573" width="9" style="285"/>
    <col min="13574" max="13574" width="5.16666666666667" style="285" customWidth="1"/>
    <col min="13575" max="13575" width="14.6666666666667" style="285" customWidth="1"/>
    <col min="13576" max="13576" width="6.5" style="285" customWidth="1"/>
    <col min="13577" max="13577" width="7" style="285" customWidth="1"/>
    <col min="13578" max="13578" width="7.16666666666667" style="285" customWidth="1"/>
    <col min="13579" max="13579" width="7.66666666666667" style="285" customWidth="1"/>
    <col min="13580" max="13580" width="6.66666666666667" style="285" customWidth="1"/>
    <col min="13581" max="13581" width="5.5" style="285" customWidth="1"/>
    <col min="13582" max="13582" width="5" style="285" customWidth="1"/>
    <col min="13583" max="13583" width="6.66666666666667" style="285" customWidth="1"/>
    <col min="13584" max="13584" width="7" style="285" customWidth="1"/>
    <col min="13585" max="13585" width="5.16666666666667" style="285" customWidth="1"/>
    <col min="13586" max="13586" width="6.16666666666667" style="285" customWidth="1"/>
    <col min="13587" max="13587" width="6.5" style="285" customWidth="1"/>
    <col min="13588" max="13588" width="6.66666666666667" style="285" customWidth="1"/>
    <col min="13589" max="13589" width="6.5" style="285" customWidth="1"/>
    <col min="13590" max="13590" width="9" style="285"/>
    <col min="13591" max="13591" width="8.16666666666667" style="285" customWidth="1"/>
    <col min="13592" max="13592" width="9.66666666666667" style="285" customWidth="1"/>
    <col min="13593" max="13593" width="5.16666666666667" style="285" customWidth="1"/>
    <col min="13594" max="13594" width="9.16666666666667" style="285" customWidth="1"/>
    <col min="13595" max="13595" width="5.16666666666667" style="285" customWidth="1"/>
    <col min="13596" max="13596" width="9.16666666666667" style="285" customWidth="1"/>
    <col min="13597" max="13597" width="17.5" style="285" customWidth="1"/>
    <col min="13598" max="13829" width="9" style="285"/>
    <col min="13830" max="13830" width="5.16666666666667" style="285" customWidth="1"/>
    <col min="13831" max="13831" width="14.6666666666667" style="285" customWidth="1"/>
    <col min="13832" max="13832" width="6.5" style="285" customWidth="1"/>
    <col min="13833" max="13833" width="7" style="285" customWidth="1"/>
    <col min="13834" max="13834" width="7.16666666666667" style="285" customWidth="1"/>
    <col min="13835" max="13835" width="7.66666666666667" style="285" customWidth="1"/>
    <col min="13836" max="13836" width="6.66666666666667" style="285" customWidth="1"/>
    <col min="13837" max="13837" width="5.5" style="285" customWidth="1"/>
    <col min="13838" max="13838" width="5" style="285" customWidth="1"/>
    <col min="13839" max="13839" width="6.66666666666667" style="285" customWidth="1"/>
    <col min="13840" max="13840" width="7" style="285" customWidth="1"/>
    <col min="13841" max="13841" width="5.16666666666667" style="285" customWidth="1"/>
    <col min="13842" max="13842" width="6.16666666666667" style="285" customWidth="1"/>
    <col min="13843" max="13843" width="6.5" style="285" customWidth="1"/>
    <col min="13844" max="13844" width="6.66666666666667" style="285" customWidth="1"/>
    <col min="13845" max="13845" width="6.5" style="285" customWidth="1"/>
    <col min="13846" max="13846" width="9" style="285"/>
    <col min="13847" max="13847" width="8.16666666666667" style="285" customWidth="1"/>
    <col min="13848" max="13848" width="9.66666666666667" style="285" customWidth="1"/>
    <col min="13849" max="13849" width="5.16666666666667" style="285" customWidth="1"/>
    <col min="13850" max="13850" width="9.16666666666667" style="285" customWidth="1"/>
    <col min="13851" max="13851" width="5.16666666666667" style="285" customWidth="1"/>
    <col min="13852" max="13852" width="9.16666666666667" style="285" customWidth="1"/>
    <col min="13853" max="13853" width="17.5" style="285" customWidth="1"/>
    <col min="13854" max="14085" width="9" style="285"/>
    <col min="14086" max="14086" width="5.16666666666667" style="285" customWidth="1"/>
    <col min="14087" max="14087" width="14.6666666666667" style="285" customWidth="1"/>
    <col min="14088" max="14088" width="6.5" style="285" customWidth="1"/>
    <col min="14089" max="14089" width="7" style="285" customWidth="1"/>
    <col min="14090" max="14090" width="7.16666666666667" style="285" customWidth="1"/>
    <col min="14091" max="14091" width="7.66666666666667" style="285" customWidth="1"/>
    <col min="14092" max="14092" width="6.66666666666667" style="285" customWidth="1"/>
    <col min="14093" max="14093" width="5.5" style="285" customWidth="1"/>
    <col min="14094" max="14094" width="5" style="285" customWidth="1"/>
    <col min="14095" max="14095" width="6.66666666666667" style="285" customWidth="1"/>
    <col min="14096" max="14096" width="7" style="285" customWidth="1"/>
    <col min="14097" max="14097" width="5.16666666666667" style="285" customWidth="1"/>
    <col min="14098" max="14098" width="6.16666666666667" style="285" customWidth="1"/>
    <col min="14099" max="14099" width="6.5" style="285" customWidth="1"/>
    <col min="14100" max="14100" width="6.66666666666667" style="285" customWidth="1"/>
    <col min="14101" max="14101" width="6.5" style="285" customWidth="1"/>
    <col min="14102" max="14102" width="9" style="285"/>
    <col min="14103" max="14103" width="8.16666666666667" style="285" customWidth="1"/>
    <col min="14104" max="14104" width="9.66666666666667" style="285" customWidth="1"/>
    <col min="14105" max="14105" width="5.16666666666667" style="285" customWidth="1"/>
    <col min="14106" max="14106" width="9.16666666666667" style="285" customWidth="1"/>
    <col min="14107" max="14107" width="5.16666666666667" style="285" customWidth="1"/>
    <col min="14108" max="14108" width="9.16666666666667" style="285" customWidth="1"/>
    <col min="14109" max="14109" width="17.5" style="285" customWidth="1"/>
    <col min="14110" max="14341" width="9" style="285"/>
    <col min="14342" max="14342" width="5.16666666666667" style="285" customWidth="1"/>
    <col min="14343" max="14343" width="14.6666666666667" style="285" customWidth="1"/>
    <col min="14344" max="14344" width="6.5" style="285" customWidth="1"/>
    <col min="14345" max="14345" width="7" style="285" customWidth="1"/>
    <col min="14346" max="14346" width="7.16666666666667" style="285" customWidth="1"/>
    <col min="14347" max="14347" width="7.66666666666667" style="285" customWidth="1"/>
    <col min="14348" max="14348" width="6.66666666666667" style="285" customWidth="1"/>
    <col min="14349" max="14349" width="5.5" style="285" customWidth="1"/>
    <col min="14350" max="14350" width="5" style="285" customWidth="1"/>
    <col min="14351" max="14351" width="6.66666666666667" style="285" customWidth="1"/>
    <col min="14352" max="14352" width="7" style="285" customWidth="1"/>
    <col min="14353" max="14353" width="5.16666666666667" style="285" customWidth="1"/>
    <col min="14354" max="14354" width="6.16666666666667" style="285" customWidth="1"/>
    <col min="14355" max="14355" width="6.5" style="285" customWidth="1"/>
    <col min="14356" max="14356" width="6.66666666666667" style="285" customWidth="1"/>
    <col min="14357" max="14357" width="6.5" style="285" customWidth="1"/>
    <col min="14358" max="14358" width="9" style="285"/>
    <col min="14359" max="14359" width="8.16666666666667" style="285" customWidth="1"/>
    <col min="14360" max="14360" width="9.66666666666667" style="285" customWidth="1"/>
    <col min="14361" max="14361" width="5.16666666666667" style="285" customWidth="1"/>
    <col min="14362" max="14362" width="9.16666666666667" style="285" customWidth="1"/>
    <col min="14363" max="14363" width="5.16666666666667" style="285" customWidth="1"/>
    <col min="14364" max="14364" width="9.16666666666667" style="285" customWidth="1"/>
    <col min="14365" max="14365" width="17.5" style="285" customWidth="1"/>
    <col min="14366" max="14597" width="9" style="285"/>
    <col min="14598" max="14598" width="5.16666666666667" style="285" customWidth="1"/>
    <col min="14599" max="14599" width="14.6666666666667" style="285" customWidth="1"/>
    <col min="14600" max="14600" width="6.5" style="285" customWidth="1"/>
    <col min="14601" max="14601" width="7" style="285" customWidth="1"/>
    <col min="14602" max="14602" width="7.16666666666667" style="285" customWidth="1"/>
    <col min="14603" max="14603" width="7.66666666666667" style="285" customWidth="1"/>
    <col min="14604" max="14604" width="6.66666666666667" style="285" customWidth="1"/>
    <col min="14605" max="14605" width="5.5" style="285" customWidth="1"/>
    <col min="14606" max="14606" width="5" style="285" customWidth="1"/>
    <col min="14607" max="14607" width="6.66666666666667" style="285" customWidth="1"/>
    <col min="14608" max="14608" width="7" style="285" customWidth="1"/>
    <col min="14609" max="14609" width="5.16666666666667" style="285" customWidth="1"/>
    <col min="14610" max="14610" width="6.16666666666667" style="285" customWidth="1"/>
    <col min="14611" max="14611" width="6.5" style="285" customWidth="1"/>
    <col min="14612" max="14612" width="6.66666666666667" style="285" customWidth="1"/>
    <col min="14613" max="14613" width="6.5" style="285" customWidth="1"/>
    <col min="14614" max="14614" width="9" style="285"/>
    <col min="14615" max="14615" width="8.16666666666667" style="285" customWidth="1"/>
    <col min="14616" max="14616" width="9.66666666666667" style="285" customWidth="1"/>
    <col min="14617" max="14617" width="5.16666666666667" style="285" customWidth="1"/>
    <col min="14618" max="14618" width="9.16666666666667" style="285" customWidth="1"/>
    <col min="14619" max="14619" width="5.16666666666667" style="285" customWidth="1"/>
    <col min="14620" max="14620" width="9.16666666666667" style="285" customWidth="1"/>
    <col min="14621" max="14621" width="17.5" style="285" customWidth="1"/>
    <col min="14622" max="14853" width="9" style="285"/>
    <col min="14854" max="14854" width="5.16666666666667" style="285" customWidth="1"/>
    <col min="14855" max="14855" width="14.6666666666667" style="285" customWidth="1"/>
    <col min="14856" max="14856" width="6.5" style="285" customWidth="1"/>
    <col min="14857" max="14857" width="7" style="285" customWidth="1"/>
    <col min="14858" max="14858" width="7.16666666666667" style="285" customWidth="1"/>
    <col min="14859" max="14859" width="7.66666666666667" style="285" customWidth="1"/>
    <col min="14860" max="14860" width="6.66666666666667" style="285" customWidth="1"/>
    <col min="14861" max="14861" width="5.5" style="285" customWidth="1"/>
    <col min="14862" max="14862" width="5" style="285" customWidth="1"/>
    <col min="14863" max="14863" width="6.66666666666667" style="285" customWidth="1"/>
    <col min="14864" max="14864" width="7" style="285" customWidth="1"/>
    <col min="14865" max="14865" width="5.16666666666667" style="285" customWidth="1"/>
    <col min="14866" max="14866" width="6.16666666666667" style="285" customWidth="1"/>
    <col min="14867" max="14867" width="6.5" style="285" customWidth="1"/>
    <col min="14868" max="14868" width="6.66666666666667" style="285" customWidth="1"/>
    <col min="14869" max="14869" width="6.5" style="285" customWidth="1"/>
    <col min="14870" max="14870" width="9" style="285"/>
    <col min="14871" max="14871" width="8.16666666666667" style="285" customWidth="1"/>
    <col min="14872" max="14872" width="9.66666666666667" style="285" customWidth="1"/>
    <col min="14873" max="14873" width="5.16666666666667" style="285" customWidth="1"/>
    <col min="14874" max="14874" width="9.16666666666667" style="285" customWidth="1"/>
    <col min="14875" max="14875" width="5.16666666666667" style="285" customWidth="1"/>
    <col min="14876" max="14876" width="9.16666666666667" style="285" customWidth="1"/>
    <col min="14877" max="14877" width="17.5" style="285" customWidth="1"/>
    <col min="14878" max="15109" width="9" style="285"/>
    <col min="15110" max="15110" width="5.16666666666667" style="285" customWidth="1"/>
    <col min="15111" max="15111" width="14.6666666666667" style="285" customWidth="1"/>
    <col min="15112" max="15112" width="6.5" style="285" customWidth="1"/>
    <col min="15113" max="15113" width="7" style="285" customWidth="1"/>
    <col min="15114" max="15114" width="7.16666666666667" style="285" customWidth="1"/>
    <col min="15115" max="15115" width="7.66666666666667" style="285" customWidth="1"/>
    <col min="15116" max="15116" width="6.66666666666667" style="285" customWidth="1"/>
    <col min="15117" max="15117" width="5.5" style="285" customWidth="1"/>
    <col min="15118" max="15118" width="5" style="285" customWidth="1"/>
    <col min="15119" max="15119" width="6.66666666666667" style="285" customWidth="1"/>
    <col min="15120" max="15120" width="7" style="285" customWidth="1"/>
    <col min="15121" max="15121" width="5.16666666666667" style="285" customWidth="1"/>
    <col min="15122" max="15122" width="6.16666666666667" style="285" customWidth="1"/>
    <col min="15123" max="15123" width="6.5" style="285" customWidth="1"/>
    <col min="15124" max="15124" width="6.66666666666667" style="285" customWidth="1"/>
    <col min="15125" max="15125" width="6.5" style="285" customWidth="1"/>
    <col min="15126" max="15126" width="9" style="285"/>
    <col min="15127" max="15127" width="8.16666666666667" style="285" customWidth="1"/>
    <col min="15128" max="15128" width="9.66666666666667" style="285" customWidth="1"/>
    <col min="15129" max="15129" width="5.16666666666667" style="285" customWidth="1"/>
    <col min="15130" max="15130" width="9.16666666666667" style="285" customWidth="1"/>
    <col min="15131" max="15131" width="5.16666666666667" style="285" customWidth="1"/>
    <col min="15132" max="15132" width="9.16666666666667" style="285" customWidth="1"/>
    <col min="15133" max="15133" width="17.5" style="285" customWidth="1"/>
    <col min="15134" max="15365" width="9" style="285"/>
    <col min="15366" max="15366" width="5.16666666666667" style="285" customWidth="1"/>
    <col min="15367" max="15367" width="14.6666666666667" style="285" customWidth="1"/>
    <col min="15368" max="15368" width="6.5" style="285" customWidth="1"/>
    <col min="15369" max="15369" width="7" style="285" customWidth="1"/>
    <col min="15370" max="15370" width="7.16666666666667" style="285" customWidth="1"/>
    <col min="15371" max="15371" width="7.66666666666667" style="285" customWidth="1"/>
    <col min="15372" max="15372" width="6.66666666666667" style="285" customWidth="1"/>
    <col min="15373" max="15373" width="5.5" style="285" customWidth="1"/>
    <col min="15374" max="15374" width="5" style="285" customWidth="1"/>
    <col min="15375" max="15375" width="6.66666666666667" style="285" customWidth="1"/>
    <col min="15376" max="15376" width="7" style="285" customWidth="1"/>
    <col min="15377" max="15377" width="5.16666666666667" style="285" customWidth="1"/>
    <col min="15378" max="15378" width="6.16666666666667" style="285" customWidth="1"/>
    <col min="15379" max="15379" width="6.5" style="285" customWidth="1"/>
    <col min="15380" max="15380" width="6.66666666666667" style="285" customWidth="1"/>
    <col min="15381" max="15381" width="6.5" style="285" customWidth="1"/>
    <col min="15382" max="15382" width="9" style="285"/>
    <col min="15383" max="15383" width="8.16666666666667" style="285" customWidth="1"/>
    <col min="15384" max="15384" width="9.66666666666667" style="285" customWidth="1"/>
    <col min="15385" max="15385" width="5.16666666666667" style="285" customWidth="1"/>
    <col min="15386" max="15386" width="9.16666666666667" style="285" customWidth="1"/>
    <col min="15387" max="15387" width="5.16666666666667" style="285" customWidth="1"/>
    <col min="15388" max="15388" width="9.16666666666667" style="285" customWidth="1"/>
    <col min="15389" max="15389" width="17.5" style="285" customWidth="1"/>
    <col min="15390" max="15621" width="9" style="285"/>
    <col min="15622" max="15622" width="5.16666666666667" style="285" customWidth="1"/>
    <col min="15623" max="15623" width="14.6666666666667" style="285" customWidth="1"/>
    <col min="15624" max="15624" width="6.5" style="285" customWidth="1"/>
    <col min="15625" max="15625" width="7" style="285" customWidth="1"/>
    <col min="15626" max="15626" width="7.16666666666667" style="285" customWidth="1"/>
    <col min="15627" max="15627" width="7.66666666666667" style="285" customWidth="1"/>
    <col min="15628" max="15628" width="6.66666666666667" style="285" customWidth="1"/>
    <col min="15629" max="15629" width="5.5" style="285" customWidth="1"/>
    <col min="15630" max="15630" width="5" style="285" customWidth="1"/>
    <col min="15631" max="15631" width="6.66666666666667" style="285" customWidth="1"/>
    <col min="15632" max="15632" width="7" style="285" customWidth="1"/>
    <col min="15633" max="15633" width="5.16666666666667" style="285" customWidth="1"/>
    <col min="15634" max="15634" width="6.16666666666667" style="285" customWidth="1"/>
    <col min="15635" max="15635" width="6.5" style="285" customWidth="1"/>
    <col min="15636" max="15636" width="6.66666666666667" style="285" customWidth="1"/>
    <col min="15637" max="15637" width="6.5" style="285" customWidth="1"/>
    <col min="15638" max="15638" width="9" style="285"/>
    <col min="15639" max="15639" width="8.16666666666667" style="285" customWidth="1"/>
    <col min="15640" max="15640" width="9.66666666666667" style="285" customWidth="1"/>
    <col min="15641" max="15641" width="5.16666666666667" style="285" customWidth="1"/>
    <col min="15642" max="15642" width="9.16666666666667" style="285" customWidth="1"/>
    <col min="15643" max="15643" width="5.16666666666667" style="285" customWidth="1"/>
    <col min="15644" max="15644" width="9.16666666666667" style="285" customWidth="1"/>
    <col min="15645" max="15645" width="17.5" style="285" customWidth="1"/>
    <col min="15646" max="15877" width="9" style="285"/>
    <col min="15878" max="15878" width="5.16666666666667" style="285" customWidth="1"/>
    <col min="15879" max="15879" width="14.6666666666667" style="285" customWidth="1"/>
    <col min="15880" max="15880" width="6.5" style="285" customWidth="1"/>
    <col min="15881" max="15881" width="7" style="285" customWidth="1"/>
    <col min="15882" max="15882" width="7.16666666666667" style="285" customWidth="1"/>
    <col min="15883" max="15883" width="7.66666666666667" style="285" customWidth="1"/>
    <col min="15884" max="15884" width="6.66666666666667" style="285" customWidth="1"/>
    <col min="15885" max="15885" width="5.5" style="285" customWidth="1"/>
    <col min="15886" max="15886" width="5" style="285" customWidth="1"/>
    <col min="15887" max="15887" width="6.66666666666667" style="285" customWidth="1"/>
    <col min="15888" max="15888" width="7" style="285" customWidth="1"/>
    <col min="15889" max="15889" width="5.16666666666667" style="285" customWidth="1"/>
    <col min="15890" max="15890" width="6.16666666666667" style="285" customWidth="1"/>
    <col min="15891" max="15891" width="6.5" style="285" customWidth="1"/>
    <col min="15892" max="15892" width="6.66666666666667" style="285" customWidth="1"/>
    <col min="15893" max="15893" width="6.5" style="285" customWidth="1"/>
    <col min="15894" max="15894" width="9" style="285"/>
    <col min="15895" max="15895" width="8.16666666666667" style="285" customWidth="1"/>
    <col min="15896" max="15896" width="9.66666666666667" style="285" customWidth="1"/>
    <col min="15897" max="15897" width="5.16666666666667" style="285" customWidth="1"/>
    <col min="15898" max="15898" width="9.16666666666667" style="285" customWidth="1"/>
    <col min="15899" max="15899" width="5.16666666666667" style="285" customWidth="1"/>
    <col min="15900" max="15900" width="9.16666666666667" style="285" customWidth="1"/>
    <col min="15901" max="15901" width="17.5" style="285" customWidth="1"/>
    <col min="15902" max="16133" width="9" style="285"/>
    <col min="16134" max="16134" width="5.16666666666667" style="285" customWidth="1"/>
    <col min="16135" max="16135" width="14.6666666666667" style="285" customWidth="1"/>
    <col min="16136" max="16136" width="6.5" style="285" customWidth="1"/>
    <col min="16137" max="16137" width="7" style="285" customWidth="1"/>
    <col min="16138" max="16138" width="7.16666666666667" style="285" customWidth="1"/>
    <col min="16139" max="16139" width="7.66666666666667" style="285" customWidth="1"/>
    <col min="16140" max="16140" width="6.66666666666667" style="285" customWidth="1"/>
    <col min="16141" max="16141" width="5.5" style="285" customWidth="1"/>
    <col min="16142" max="16142" width="5" style="285" customWidth="1"/>
    <col min="16143" max="16143" width="6.66666666666667" style="285" customWidth="1"/>
    <col min="16144" max="16144" width="7" style="285" customWidth="1"/>
    <col min="16145" max="16145" width="5.16666666666667" style="285" customWidth="1"/>
    <col min="16146" max="16146" width="6.16666666666667" style="285" customWidth="1"/>
    <col min="16147" max="16147" width="6.5" style="285" customWidth="1"/>
    <col min="16148" max="16148" width="6.66666666666667" style="285" customWidth="1"/>
    <col min="16149" max="16149" width="6.5" style="285" customWidth="1"/>
    <col min="16150" max="16150" width="9" style="285"/>
    <col min="16151" max="16151" width="8.16666666666667" style="285" customWidth="1"/>
    <col min="16152" max="16152" width="9.66666666666667" style="285" customWidth="1"/>
    <col min="16153" max="16153" width="5.16666666666667" style="285" customWidth="1"/>
    <col min="16154" max="16154" width="9.16666666666667" style="285" customWidth="1"/>
    <col min="16155" max="16155" width="5.16666666666667" style="285" customWidth="1"/>
    <col min="16156" max="16156" width="9.16666666666667" style="285" customWidth="1"/>
    <col min="16157" max="16157" width="17.5" style="285" customWidth="1"/>
    <col min="16158" max="16384" width="9" style="285"/>
  </cols>
  <sheetData>
    <row r="2" ht="23.25" customHeight="1" spans="1:29">
      <c r="A2" s="288" t="s">
        <v>1016</v>
      </c>
      <c r="B2" s="288"/>
      <c r="C2" s="288"/>
      <c r="D2" s="288"/>
      <c r="E2" s="288"/>
      <c r="F2" s="288"/>
      <c r="G2" s="288"/>
      <c r="H2" s="288"/>
      <c r="I2" s="288"/>
      <c r="J2" s="288"/>
      <c r="K2" s="288"/>
      <c r="L2" s="288"/>
      <c r="M2" s="288"/>
      <c r="N2" s="288"/>
      <c r="O2" s="288"/>
      <c r="P2" s="288"/>
      <c r="Q2" s="288"/>
      <c r="R2" s="288"/>
      <c r="S2" s="288"/>
      <c r="T2" s="288"/>
      <c r="U2" s="288"/>
      <c r="V2" s="288"/>
      <c r="W2" s="288"/>
      <c r="X2" s="288"/>
      <c r="Y2" s="288"/>
      <c r="Z2" s="288"/>
      <c r="AA2" s="288"/>
      <c r="AB2" s="288"/>
    </row>
    <row r="3" ht="17" customHeight="1" spans="1:29">
      <c r="A3" s="289" t="str">
        <f>"评估基准日："&amp;TEXT(基本信息输入表!M7,"yyyy年mm月dd日")</f>
        <v>评估基准日：2025年11月30日</v>
      </c>
      <c r="B3" s="289"/>
      <c r="C3" s="289"/>
      <c r="D3" s="289"/>
      <c r="E3" s="289"/>
      <c r="F3" s="289"/>
      <c r="G3" s="289"/>
      <c r="H3" s="289"/>
      <c r="I3" s="289"/>
      <c r="J3" s="289"/>
      <c r="K3" s="289"/>
      <c r="L3" s="289"/>
      <c r="M3" s="289"/>
      <c r="N3" s="289"/>
      <c r="O3" s="289"/>
      <c r="P3" s="289"/>
      <c r="Q3" s="289"/>
      <c r="R3" s="289"/>
      <c r="S3" s="289"/>
      <c r="T3" s="289"/>
      <c r="U3" s="289"/>
      <c r="V3" s="289"/>
      <c r="W3" s="289"/>
      <c r="X3" s="289"/>
      <c r="Y3" s="289"/>
      <c r="Z3" s="289"/>
      <c r="AA3" s="289"/>
      <c r="AB3" s="289"/>
    </row>
    <row r="4" ht="17" customHeight="1" spans="1:29">
      <c r="A4" s="289"/>
      <c r="B4" s="289"/>
      <c r="C4" s="289"/>
      <c r="D4" s="289"/>
      <c r="E4" s="289"/>
      <c r="F4" s="289"/>
      <c r="G4" s="289"/>
      <c r="H4" s="289"/>
      <c r="I4" s="289"/>
      <c r="J4" s="289"/>
      <c r="K4" s="289"/>
      <c r="L4" s="289"/>
      <c r="M4" s="289"/>
      <c r="N4" s="289"/>
      <c r="O4" s="289"/>
      <c r="P4" s="289"/>
      <c r="Q4" s="289"/>
      <c r="R4" s="289"/>
      <c r="S4" s="289"/>
      <c r="T4" s="289"/>
      <c r="U4" s="289"/>
      <c r="V4" s="289"/>
      <c r="W4" s="289"/>
      <c r="X4" s="289"/>
      <c r="Y4" s="289"/>
      <c r="Z4" s="289"/>
      <c r="AA4" s="289"/>
      <c r="AB4" s="25" t="s">
        <v>1017</v>
      </c>
    </row>
    <row r="5" spans="1:29">
      <c r="A5" s="290" t="str">
        <f>基本信息输入表!K6&amp;"："&amp;基本信息输入表!M6</f>
        <v>产权持有人：湖北省徽工生物技本研究有限公司</v>
      </c>
      <c r="B5" s="290"/>
      <c r="C5" s="290"/>
      <c r="D5" s="291"/>
      <c r="E5" s="291"/>
      <c r="F5" s="291"/>
      <c r="G5" s="291"/>
      <c r="H5" s="291"/>
      <c r="I5" s="291"/>
      <c r="J5" s="292"/>
      <c r="K5" s="293"/>
      <c r="L5" s="292"/>
      <c r="M5" s="292"/>
      <c r="N5" s="292"/>
      <c r="O5" s="292"/>
      <c r="P5" s="294"/>
      <c r="Q5" s="295"/>
      <c r="R5" s="292"/>
      <c r="S5" s="292"/>
      <c r="T5" s="292"/>
      <c r="U5" s="289"/>
      <c r="V5" s="289"/>
      <c r="W5" s="289"/>
      <c r="X5" s="296"/>
      <c r="Y5" s="297"/>
      <c r="Z5" s="298"/>
      <c r="AA5" s="298"/>
      <c r="AB5" s="10" t="str">
        <f>"金额单位："&amp;基本信息输入表!M10&amp;"元"</f>
        <v>金额单位：人民币元</v>
      </c>
    </row>
    <row r="6" s="284" customFormat="1" spans="1:29">
      <c r="A6" s="299" t="s">
        <v>401</v>
      </c>
      <c r="B6" s="299" t="s">
        <v>995</v>
      </c>
      <c r="C6" s="299" t="s">
        <v>1018</v>
      </c>
      <c r="D6" s="300" t="s">
        <v>1019</v>
      </c>
      <c r="E6" s="300" t="s">
        <v>1020</v>
      </c>
      <c r="F6" s="300" t="s">
        <v>1021</v>
      </c>
      <c r="G6" s="300" t="s">
        <v>1022</v>
      </c>
      <c r="H6" s="300" t="s">
        <v>1023</v>
      </c>
      <c r="I6" s="300" t="s">
        <v>1024</v>
      </c>
      <c r="J6" s="300" t="s">
        <v>1025</v>
      </c>
      <c r="K6" s="300" t="s">
        <v>1026</v>
      </c>
      <c r="L6" s="300" t="s">
        <v>1027</v>
      </c>
      <c r="M6" s="300" t="s">
        <v>1028</v>
      </c>
      <c r="N6" s="300" t="s">
        <v>1029</v>
      </c>
      <c r="O6" s="300" t="s">
        <v>1030</v>
      </c>
      <c r="P6" s="301" t="s">
        <v>1031</v>
      </c>
      <c r="Q6" s="299" t="s">
        <v>986</v>
      </c>
      <c r="R6" s="300" t="s">
        <v>1032</v>
      </c>
      <c r="S6" s="302" t="s">
        <v>403</v>
      </c>
      <c r="T6" s="303"/>
      <c r="U6" s="304" t="s">
        <v>404</v>
      </c>
      <c r="V6" s="305"/>
      <c r="W6" s="306" t="s">
        <v>917</v>
      </c>
      <c r="X6" s="307" t="s">
        <v>405</v>
      </c>
      <c r="Y6" s="307"/>
      <c r="Z6" s="307"/>
      <c r="AA6" s="307" t="s">
        <v>407</v>
      </c>
      <c r="AB6" s="308" t="s">
        <v>503</v>
      </c>
    </row>
    <row r="7" s="284" customFormat="1" spans="1:29">
      <c r="A7" s="309"/>
      <c r="B7" s="309"/>
      <c r="C7" s="310"/>
      <c r="D7" s="311"/>
      <c r="E7" s="312" t="s">
        <v>1033</v>
      </c>
      <c r="F7" s="313"/>
      <c r="G7" s="313"/>
      <c r="H7" s="313"/>
      <c r="I7" s="313"/>
      <c r="J7" s="311"/>
      <c r="K7" s="313"/>
      <c r="L7" s="313"/>
      <c r="M7" s="313"/>
      <c r="N7" s="313"/>
      <c r="O7" s="313"/>
      <c r="P7" s="314"/>
      <c r="Q7" s="315"/>
      <c r="R7" s="313"/>
      <c r="S7" s="316" t="s">
        <v>944</v>
      </c>
      <c r="T7" s="316" t="s">
        <v>989</v>
      </c>
      <c r="U7" s="317" t="s">
        <v>946</v>
      </c>
      <c r="V7" s="317" t="s">
        <v>947</v>
      </c>
      <c r="W7" s="318"/>
      <c r="X7" s="319" t="s">
        <v>946</v>
      </c>
      <c r="Y7" s="320" t="s">
        <v>748</v>
      </c>
      <c r="Z7" s="319" t="s">
        <v>947</v>
      </c>
      <c r="AA7" s="321"/>
      <c r="AB7" s="322"/>
      <c r="AC7" s="14" t="s">
        <v>518</v>
      </c>
    </row>
    <row r="8" spans="1:29">
      <c r="A8" s="323" t="str">
        <f>IF(B8="","",ROW()-6)</f>
        <v/>
      </c>
      <c r="B8" s="323"/>
      <c r="C8" s="324"/>
      <c r="D8" s="323"/>
      <c r="E8" s="324"/>
      <c r="F8" s="325"/>
      <c r="G8" s="325"/>
      <c r="H8" s="325"/>
      <c r="I8" s="325"/>
      <c r="J8" s="323"/>
      <c r="K8" s="325"/>
      <c r="L8" s="325"/>
      <c r="M8" s="325"/>
      <c r="N8" s="325"/>
      <c r="O8" s="325"/>
      <c r="P8" s="326"/>
      <c r="Q8" s="18"/>
      <c r="R8" s="18"/>
      <c r="S8" s="18"/>
      <c r="T8" s="18"/>
      <c r="U8" s="18"/>
      <c r="V8" s="18"/>
      <c r="W8" s="18"/>
      <c r="X8" s="18"/>
      <c r="Y8" s="18"/>
      <c r="Z8" s="18">
        <f>IF(Y8="",X8,Y8*X8/100)</f>
        <v>0</v>
      </c>
      <c r="AA8" s="18" t="str">
        <f>IF(V8-W8=0,"",(Z8-V8+W8)/(V8-W8)*100)</f>
        <v/>
      </c>
      <c r="AB8" s="327"/>
      <c r="AC8" s="19" t="s">
        <v>519</v>
      </c>
    </row>
    <row r="9" spans="1:29">
      <c r="A9" s="323" t="str">
        <f t="shared" ref="A9:A24" si="0">IF(B9="","",ROW()-6)</f>
        <v/>
      </c>
      <c r="B9" s="323"/>
      <c r="C9" s="324"/>
      <c r="D9" s="323"/>
      <c r="E9" s="324"/>
      <c r="F9" s="325"/>
      <c r="G9" s="325"/>
      <c r="H9" s="325"/>
      <c r="I9" s="325"/>
      <c r="J9" s="323"/>
      <c r="K9" s="325"/>
      <c r="L9" s="325"/>
      <c r="M9" s="325"/>
      <c r="N9" s="325"/>
      <c r="O9" s="325"/>
      <c r="P9" s="326"/>
      <c r="Q9" s="18"/>
      <c r="R9" s="18"/>
      <c r="S9" s="18"/>
      <c r="T9" s="18"/>
      <c r="U9" s="18"/>
      <c r="V9" s="18"/>
      <c r="W9" s="18"/>
      <c r="X9" s="18"/>
      <c r="Y9" s="18"/>
      <c r="Z9" s="18">
        <f t="shared" ref="Z9:Z24" si="1">IF(Y9="",X9,Y9*X9/100)</f>
        <v>0</v>
      </c>
      <c r="AA9" s="18" t="str">
        <f t="shared" ref="AA9:AA25" si="2">IF(V9-W9=0,"",(Z9-V9+W9)/(V9-W9)*100)</f>
        <v/>
      </c>
      <c r="AB9" s="327"/>
      <c r="AC9" s="19" t="s">
        <v>520</v>
      </c>
    </row>
    <row r="10" spans="1:29">
      <c r="A10" s="323" t="str">
        <f t="shared" si="0"/>
        <v/>
      </c>
      <c r="B10" s="323"/>
      <c r="C10" s="324"/>
      <c r="D10" s="323"/>
      <c r="E10" s="324"/>
      <c r="F10" s="325"/>
      <c r="G10" s="325"/>
      <c r="H10" s="325"/>
      <c r="I10" s="325"/>
      <c r="J10" s="323"/>
      <c r="K10" s="325"/>
      <c r="L10" s="325"/>
      <c r="M10" s="325"/>
      <c r="N10" s="325"/>
      <c r="O10" s="325"/>
      <c r="P10" s="326"/>
      <c r="Q10" s="18"/>
      <c r="R10" s="18"/>
      <c r="S10" s="18"/>
      <c r="T10" s="18"/>
      <c r="U10" s="18"/>
      <c r="V10" s="18"/>
      <c r="W10" s="18"/>
      <c r="X10" s="18"/>
      <c r="Y10" s="18"/>
      <c r="Z10" s="18">
        <f t="shared" si="1"/>
        <v>0</v>
      </c>
      <c r="AA10" s="18" t="str">
        <f t="shared" si="2"/>
        <v/>
      </c>
      <c r="AB10" s="327"/>
      <c r="AC10" s="19" t="s">
        <v>521</v>
      </c>
    </row>
    <row r="11" spans="1:29">
      <c r="A11" s="323" t="str">
        <f t="shared" si="0"/>
        <v/>
      </c>
      <c r="B11" s="323"/>
      <c r="C11" s="324"/>
      <c r="D11" s="323"/>
      <c r="E11" s="324"/>
      <c r="F11" s="325"/>
      <c r="G11" s="325"/>
      <c r="H11" s="325"/>
      <c r="I11" s="325"/>
      <c r="J11" s="323"/>
      <c r="K11" s="325"/>
      <c r="L11" s="325"/>
      <c r="M11" s="325"/>
      <c r="N11" s="325"/>
      <c r="O11" s="325"/>
      <c r="P11" s="326"/>
      <c r="Q11" s="18"/>
      <c r="R11" s="18"/>
      <c r="S11" s="18"/>
      <c r="T11" s="18"/>
      <c r="U11" s="18"/>
      <c r="V11" s="18"/>
      <c r="W11" s="18"/>
      <c r="X11" s="18"/>
      <c r="Y11" s="18"/>
      <c r="Z11" s="18">
        <f t="shared" si="1"/>
        <v>0</v>
      </c>
      <c r="AA11" s="18" t="str">
        <f t="shared" si="2"/>
        <v/>
      </c>
      <c r="AB11" s="327"/>
      <c r="AC11" s="19" t="s">
        <v>522</v>
      </c>
    </row>
    <row r="12" spans="1:29">
      <c r="A12" s="323" t="str">
        <f t="shared" si="0"/>
        <v/>
      </c>
      <c r="B12" s="323"/>
      <c r="C12" s="324"/>
      <c r="D12" s="323"/>
      <c r="E12" s="324"/>
      <c r="F12" s="325"/>
      <c r="G12" s="325"/>
      <c r="H12" s="325"/>
      <c r="I12" s="325"/>
      <c r="J12" s="323"/>
      <c r="K12" s="325"/>
      <c r="L12" s="325"/>
      <c r="M12" s="325"/>
      <c r="N12" s="325"/>
      <c r="O12" s="325"/>
      <c r="P12" s="326"/>
      <c r="Q12" s="18"/>
      <c r="R12" s="18"/>
      <c r="S12" s="18"/>
      <c r="T12" s="18"/>
      <c r="U12" s="18"/>
      <c r="V12" s="18"/>
      <c r="W12" s="18"/>
      <c r="X12" s="18"/>
      <c r="Y12" s="18"/>
      <c r="Z12" s="18">
        <f t="shared" si="1"/>
        <v>0</v>
      </c>
      <c r="AA12" s="18" t="str">
        <f t="shared" si="2"/>
        <v/>
      </c>
      <c r="AB12" s="327"/>
      <c r="AC12" s="19" t="s">
        <v>523</v>
      </c>
    </row>
    <row r="13" spans="1:29">
      <c r="A13" s="323" t="str">
        <f t="shared" si="0"/>
        <v/>
      </c>
      <c r="B13" s="323"/>
      <c r="C13" s="324"/>
      <c r="D13" s="323"/>
      <c r="E13" s="324"/>
      <c r="F13" s="325"/>
      <c r="G13" s="325"/>
      <c r="H13" s="325"/>
      <c r="I13" s="325"/>
      <c r="J13" s="323"/>
      <c r="K13" s="325"/>
      <c r="L13" s="325"/>
      <c r="M13" s="325"/>
      <c r="N13" s="325"/>
      <c r="O13" s="325"/>
      <c r="P13" s="326"/>
      <c r="Q13" s="18"/>
      <c r="R13" s="18"/>
      <c r="S13" s="18"/>
      <c r="T13" s="18"/>
      <c r="U13" s="18"/>
      <c r="V13" s="18"/>
      <c r="W13" s="18"/>
      <c r="X13" s="18"/>
      <c r="Y13" s="18"/>
      <c r="Z13" s="18">
        <f t="shared" si="1"/>
        <v>0</v>
      </c>
      <c r="AA13" s="18" t="str">
        <f t="shared" si="2"/>
        <v/>
      </c>
      <c r="AB13" s="327"/>
      <c r="AC13" s="19" t="s">
        <v>524</v>
      </c>
    </row>
    <row r="14" spans="1:29">
      <c r="A14" s="323" t="str">
        <f t="shared" si="0"/>
        <v/>
      </c>
      <c r="B14" s="323"/>
      <c r="C14" s="324"/>
      <c r="D14" s="323"/>
      <c r="E14" s="324"/>
      <c r="F14" s="325"/>
      <c r="G14" s="325"/>
      <c r="H14" s="325"/>
      <c r="I14" s="325"/>
      <c r="J14" s="323"/>
      <c r="K14" s="325"/>
      <c r="L14" s="325"/>
      <c r="M14" s="325"/>
      <c r="N14" s="325"/>
      <c r="O14" s="325"/>
      <c r="P14" s="326"/>
      <c r="Q14" s="18"/>
      <c r="R14" s="18"/>
      <c r="S14" s="18"/>
      <c r="T14" s="18"/>
      <c r="U14" s="18"/>
      <c r="V14" s="18"/>
      <c r="W14" s="18"/>
      <c r="X14" s="18"/>
      <c r="Y14" s="18"/>
      <c r="Z14" s="18">
        <f t="shared" si="1"/>
        <v>0</v>
      </c>
      <c r="AA14" s="18" t="str">
        <f t="shared" si="2"/>
        <v/>
      </c>
      <c r="AB14" s="327"/>
      <c r="AC14" s="19" t="s">
        <v>525</v>
      </c>
    </row>
    <row r="15" spans="1:29">
      <c r="A15" s="323" t="str">
        <f t="shared" si="0"/>
        <v/>
      </c>
      <c r="B15" s="323"/>
      <c r="C15" s="324"/>
      <c r="D15" s="323"/>
      <c r="E15" s="324"/>
      <c r="F15" s="325"/>
      <c r="G15" s="325"/>
      <c r="H15" s="325"/>
      <c r="I15" s="325"/>
      <c r="J15" s="323"/>
      <c r="K15" s="325"/>
      <c r="L15" s="325"/>
      <c r="M15" s="325"/>
      <c r="N15" s="325"/>
      <c r="O15" s="325"/>
      <c r="P15" s="326"/>
      <c r="Q15" s="18"/>
      <c r="R15" s="18"/>
      <c r="S15" s="18"/>
      <c r="T15" s="18"/>
      <c r="U15" s="18"/>
      <c r="V15" s="18"/>
      <c r="W15" s="18"/>
      <c r="X15" s="18"/>
      <c r="Y15" s="18"/>
      <c r="Z15" s="18">
        <f t="shared" si="1"/>
        <v>0</v>
      </c>
      <c r="AA15" s="18" t="str">
        <f t="shared" si="2"/>
        <v/>
      </c>
      <c r="AB15" s="327"/>
      <c r="AC15" s="19" t="s">
        <v>526</v>
      </c>
    </row>
    <row r="16" spans="1:29">
      <c r="A16" s="323" t="str">
        <f t="shared" si="0"/>
        <v/>
      </c>
      <c r="B16" s="323"/>
      <c r="C16" s="324"/>
      <c r="D16" s="323"/>
      <c r="E16" s="324"/>
      <c r="F16" s="325"/>
      <c r="G16" s="325"/>
      <c r="H16" s="325"/>
      <c r="I16" s="325"/>
      <c r="J16" s="323"/>
      <c r="K16" s="325"/>
      <c r="L16" s="325"/>
      <c r="M16" s="325"/>
      <c r="N16" s="325"/>
      <c r="O16" s="325"/>
      <c r="P16" s="326"/>
      <c r="Q16" s="18"/>
      <c r="R16" s="18"/>
      <c r="S16" s="18"/>
      <c r="T16" s="18"/>
      <c r="U16" s="18"/>
      <c r="V16" s="18"/>
      <c r="W16" s="18"/>
      <c r="X16" s="18"/>
      <c r="Y16" s="18"/>
      <c r="Z16" s="18">
        <f t="shared" si="1"/>
        <v>0</v>
      </c>
      <c r="AA16" s="18" t="str">
        <f t="shared" si="2"/>
        <v/>
      </c>
      <c r="AB16" s="327"/>
      <c r="AC16" s="19" t="s">
        <v>527</v>
      </c>
    </row>
    <row r="17" spans="1:29">
      <c r="A17" s="323" t="str">
        <f t="shared" si="0"/>
        <v/>
      </c>
      <c r="B17" s="323"/>
      <c r="C17" s="324"/>
      <c r="D17" s="323"/>
      <c r="E17" s="324"/>
      <c r="F17" s="325"/>
      <c r="G17" s="325"/>
      <c r="H17" s="325"/>
      <c r="I17" s="325"/>
      <c r="J17" s="323"/>
      <c r="K17" s="325"/>
      <c r="L17" s="325"/>
      <c r="M17" s="325"/>
      <c r="N17" s="325"/>
      <c r="O17" s="325"/>
      <c r="P17" s="326"/>
      <c r="Q17" s="18"/>
      <c r="R17" s="18"/>
      <c r="S17" s="18"/>
      <c r="T17" s="18"/>
      <c r="U17" s="18"/>
      <c r="V17" s="18"/>
      <c r="W17" s="18"/>
      <c r="X17" s="18"/>
      <c r="Y17" s="18"/>
      <c r="Z17" s="18">
        <f t="shared" si="1"/>
        <v>0</v>
      </c>
      <c r="AA17" s="18" t="str">
        <f t="shared" si="2"/>
        <v/>
      </c>
      <c r="AB17" s="327"/>
      <c r="AC17" s="19" t="s">
        <v>528</v>
      </c>
    </row>
    <row r="18" spans="1:29">
      <c r="A18" s="323" t="str">
        <f t="shared" si="0"/>
        <v/>
      </c>
      <c r="B18" s="323"/>
      <c r="C18" s="324"/>
      <c r="D18" s="323"/>
      <c r="E18" s="324"/>
      <c r="F18" s="325"/>
      <c r="G18" s="325"/>
      <c r="H18" s="325"/>
      <c r="I18" s="325"/>
      <c r="J18" s="323"/>
      <c r="K18" s="325"/>
      <c r="L18" s="325"/>
      <c r="M18" s="325"/>
      <c r="N18" s="325"/>
      <c r="O18" s="325"/>
      <c r="P18" s="326"/>
      <c r="Q18" s="18"/>
      <c r="R18" s="18"/>
      <c r="S18" s="18"/>
      <c r="T18" s="18"/>
      <c r="U18" s="18"/>
      <c r="V18" s="18"/>
      <c r="W18" s="18"/>
      <c r="X18" s="18"/>
      <c r="Y18" s="18"/>
      <c r="Z18" s="18">
        <f t="shared" si="1"/>
        <v>0</v>
      </c>
      <c r="AA18" s="18" t="str">
        <f t="shared" si="2"/>
        <v/>
      </c>
      <c r="AB18" s="327"/>
      <c r="AC18" s="19" t="s">
        <v>529</v>
      </c>
    </row>
    <row r="19" spans="1:29">
      <c r="A19" s="323" t="str">
        <f t="shared" si="0"/>
        <v/>
      </c>
      <c r="B19" s="323"/>
      <c r="C19" s="324"/>
      <c r="D19" s="323"/>
      <c r="E19" s="324"/>
      <c r="F19" s="325"/>
      <c r="G19" s="325"/>
      <c r="H19" s="325"/>
      <c r="I19" s="325"/>
      <c r="J19" s="323"/>
      <c r="K19" s="325"/>
      <c r="L19" s="325"/>
      <c r="M19" s="325"/>
      <c r="N19" s="325"/>
      <c r="O19" s="325"/>
      <c r="P19" s="326"/>
      <c r="Q19" s="18"/>
      <c r="R19" s="18"/>
      <c r="S19" s="18"/>
      <c r="T19" s="18"/>
      <c r="U19" s="18"/>
      <c r="V19" s="18"/>
      <c r="W19" s="18"/>
      <c r="X19" s="18"/>
      <c r="Y19" s="18"/>
      <c r="Z19" s="18">
        <f t="shared" si="1"/>
        <v>0</v>
      </c>
      <c r="AA19" s="18" t="str">
        <f t="shared" si="2"/>
        <v/>
      </c>
      <c r="AB19" s="327"/>
      <c r="AC19" s="19" t="s">
        <v>530</v>
      </c>
    </row>
    <row r="20" spans="1:29">
      <c r="A20" s="323" t="str">
        <f t="shared" si="0"/>
        <v/>
      </c>
      <c r="B20" s="323"/>
      <c r="C20" s="324"/>
      <c r="D20" s="323"/>
      <c r="E20" s="324"/>
      <c r="F20" s="325"/>
      <c r="G20" s="325"/>
      <c r="H20" s="325"/>
      <c r="I20" s="325"/>
      <c r="J20" s="323"/>
      <c r="K20" s="325"/>
      <c r="L20" s="325"/>
      <c r="M20" s="325"/>
      <c r="N20" s="325"/>
      <c r="O20" s="325"/>
      <c r="P20" s="326"/>
      <c r="Q20" s="18"/>
      <c r="R20" s="18"/>
      <c r="S20" s="18"/>
      <c r="T20" s="18"/>
      <c r="U20" s="18"/>
      <c r="V20" s="18"/>
      <c r="W20" s="18"/>
      <c r="X20" s="18"/>
      <c r="Y20" s="18"/>
      <c r="Z20" s="18">
        <f t="shared" si="1"/>
        <v>0</v>
      </c>
      <c r="AA20" s="18" t="str">
        <f t="shared" si="2"/>
        <v/>
      </c>
      <c r="AB20" s="327"/>
      <c r="AC20" s="19" t="s">
        <v>531</v>
      </c>
    </row>
    <row r="21" spans="1:29">
      <c r="A21" s="323" t="str">
        <f t="shared" si="0"/>
        <v/>
      </c>
      <c r="B21" s="323"/>
      <c r="C21" s="324"/>
      <c r="D21" s="323"/>
      <c r="E21" s="324"/>
      <c r="F21" s="325"/>
      <c r="G21" s="325"/>
      <c r="H21" s="325"/>
      <c r="I21" s="325"/>
      <c r="J21" s="323"/>
      <c r="K21" s="325"/>
      <c r="L21" s="325"/>
      <c r="M21" s="325"/>
      <c r="N21" s="325"/>
      <c r="O21" s="325"/>
      <c r="P21" s="326"/>
      <c r="Q21" s="18"/>
      <c r="R21" s="18"/>
      <c r="S21" s="18"/>
      <c r="T21" s="18"/>
      <c r="U21" s="18"/>
      <c r="V21" s="18"/>
      <c r="W21" s="18"/>
      <c r="X21" s="18"/>
      <c r="Y21" s="18"/>
      <c r="Z21" s="18">
        <f t="shared" si="1"/>
        <v>0</v>
      </c>
      <c r="AA21" s="18" t="str">
        <f t="shared" si="2"/>
        <v/>
      </c>
      <c r="AB21" s="327"/>
      <c r="AC21" s="19" t="s">
        <v>532</v>
      </c>
    </row>
    <row r="22" spans="1:29">
      <c r="A22" s="323" t="str">
        <f t="shared" si="0"/>
        <v/>
      </c>
      <c r="B22" s="323"/>
      <c r="C22" s="324"/>
      <c r="D22" s="323"/>
      <c r="E22" s="324"/>
      <c r="F22" s="325"/>
      <c r="G22" s="325"/>
      <c r="H22" s="325"/>
      <c r="I22" s="325"/>
      <c r="J22" s="323"/>
      <c r="K22" s="325"/>
      <c r="L22" s="325"/>
      <c r="M22" s="325"/>
      <c r="N22" s="325"/>
      <c r="O22" s="325"/>
      <c r="P22" s="326"/>
      <c r="Q22" s="18"/>
      <c r="R22" s="18"/>
      <c r="S22" s="18"/>
      <c r="T22" s="18"/>
      <c r="U22" s="18"/>
      <c r="V22" s="18"/>
      <c r="W22" s="18"/>
      <c r="X22" s="18"/>
      <c r="Y22" s="18"/>
      <c r="Z22" s="18">
        <f t="shared" si="1"/>
        <v>0</v>
      </c>
      <c r="AA22" s="18" t="str">
        <f t="shared" si="2"/>
        <v/>
      </c>
      <c r="AB22" s="327"/>
      <c r="AC22" s="19" t="s">
        <v>533</v>
      </c>
    </row>
    <row r="23" spans="1:29">
      <c r="A23" s="323" t="str">
        <f t="shared" si="0"/>
        <v/>
      </c>
      <c r="B23" s="323"/>
      <c r="C23" s="324"/>
      <c r="D23" s="323"/>
      <c r="E23" s="324"/>
      <c r="F23" s="325"/>
      <c r="G23" s="325"/>
      <c r="H23" s="325"/>
      <c r="I23" s="325"/>
      <c r="J23" s="323"/>
      <c r="K23" s="325"/>
      <c r="L23" s="325"/>
      <c r="M23" s="325"/>
      <c r="N23" s="325"/>
      <c r="O23" s="325"/>
      <c r="P23" s="326"/>
      <c r="Q23" s="18"/>
      <c r="R23" s="18"/>
      <c r="S23" s="18"/>
      <c r="T23" s="18"/>
      <c r="U23" s="18"/>
      <c r="V23" s="18"/>
      <c r="W23" s="18"/>
      <c r="X23" s="18"/>
      <c r="Y23" s="18"/>
      <c r="Z23" s="18">
        <f t="shared" si="1"/>
        <v>0</v>
      </c>
      <c r="AA23" s="18" t="str">
        <f t="shared" si="2"/>
        <v/>
      </c>
      <c r="AB23" s="327"/>
      <c r="AC23" s="19" t="s">
        <v>538</v>
      </c>
    </row>
    <row r="24" spans="1:29">
      <c r="A24" s="323" t="str">
        <f t="shared" si="0"/>
        <v/>
      </c>
      <c r="B24" s="323"/>
      <c r="C24" s="324"/>
      <c r="D24" s="323"/>
      <c r="E24" s="324"/>
      <c r="F24" s="325"/>
      <c r="G24" s="325"/>
      <c r="H24" s="325"/>
      <c r="I24" s="325"/>
      <c r="J24" s="323"/>
      <c r="K24" s="325"/>
      <c r="L24" s="325"/>
      <c r="M24" s="325"/>
      <c r="N24" s="325"/>
      <c r="O24" s="325"/>
      <c r="P24" s="326"/>
      <c r="Q24" s="18"/>
      <c r="R24" s="18"/>
      <c r="S24" s="18"/>
      <c r="T24" s="18"/>
      <c r="U24" s="18"/>
      <c r="V24" s="18"/>
      <c r="W24" s="18"/>
      <c r="X24" s="18"/>
      <c r="Y24" s="18"/>
      <c r="Z24" s="18">
        <f t="shared" si="1"/>
        <v>0</v>
      </c>
      <c r="AA24" s="18" t="str">
        <f t="shared" si="2"/>
        <v/>
      </c>
      <c r="AB24" s="327"/>
      <c r="AC24" s="19" t="s">
        <v>539</v>
      </c>
    </row>
    <row r="25" spans="1:29">
      <c r="A25" s="45" t="s">
        <v>1034</v>
      </c>
      <c r="B25" s="45"/>
      <c r="C25" s="16"/>
      <c r="D25" s="323"/>
      <c r="E25" s="324"/>
      <c r="F25" s="325"/>
      <c r="G25" s="325"/>
      <c r="H25" s="325"/>
      <c r="I25" s="325"/>
      <c r="J25" s="323"/>
      <c r="K25" s="325"/>
      <c r="L25" s="325"/>
      <c r="M25" s="325"/>
      <c r="N25" s="325"/>
      <c r="O25" s="325"/>
      <c r="P25" s="326"/>
      <c r="Q25" s="18"/>
      <c r="R25" s="18"/>
      <c r="S25" s="18">
        <f t="shared" ref="S25:X25" si="3">SUM(S8:S24)</f>
        <v>0</v>
      </c>
      <c r="T25" s="18">
        <f t="shared" si="3"/>
        <v>0</v>
      </c>
      <c r="U25" s="18">
        <f t="shared" si="3"/>
        <v>0</v>
      </c>
      <c r="V25" s="18">
        <f t="shared" si="3"/>
        <v>0</v>
      </c>
      <c r="W25" s="18">
        <f t="shared" si="3"/>
        <v>0</v>
      </c>
      <c r="X25" s="18">
        <f t="shared" si="3"/>
        <v>0</v>
      </c>
      <c r="Y25" s="18"/>
      <c r="Z25" s="18">
        <f>SUM(Z8:Z24)</f>
        <v>0</v>
      </c>
      <c r="AA25" s="18" t="str">
        <f t="shared" si="2"/>
        <v/>
      </c>
      <c r="AB25" s="327"/>
    </row>
    <row r="26" spans="1:29">
      <c r="A26" s="45" t="s">
        <v>1035</v>
      </c>
      <c r="B26" s="45"/>
      <c r="C26" s="16"/>
      <c r="D26" s="323"/>
      <c r="E26" s="324"/>
      <c r="F26" s="325"/>
      <c r="G26" s="325"/>
      <c r="H26" s="325"/>
      <c r="I26" s="325"/>
      <c r="J26" s="323"/>
      <c r="K26" s="325"/>
      <c r="L26" s="325"/>
      <c r="M26" s="325"/>
      <c r="N26" s="325"/>
      <c r="O26" s="325"/>
      <c r="P26" s="326"/>
      <c r="Q26" s="18"/>
      <c r="R26" s="18"/>
      <c r="S26" s="18"/>
      <c r="T26" s="18">
        <f>W25</f>
        <v>0</v>
      </c>
      <c r="U26" s="18"/>
      <c r="V26" s="18">
        <f>W25</f>
        <v>0</v>
      </c>
      <c r="W26" s="18"/>
      <c r="X26" s="18"/>
      <c r="Y26" s="18"/>
      <c r="Z26" s="18"/>
      <c r="AA26" s="18" t="str">
        <f t="shared" ref="AA26:AA27" si="4">IF(V26=0,"",(Z26-V26)/V26*100)</f>
        <v/>
      </c>
      <c r="AB26" s="327"/>
    </row>
    <row r="27" ht="12.75" customHeight="1" spans="1:29">
      <c r="A27" s="33" t="s">
        <v>1036</v>
      </c>
      <c r="B27" s="22"/>
      <c r="C27" s="22"/>
      <c r="D27" s="328"/>
      <c r="E27" s="328"/>
      <c r="F27" s="328"/>
      <c r="G27" s="329"/>
      <c r="H27" s="329"/>
      <c r="I27" s="329"/>
      <c r="J27" s="329"/>
      <c r="K27" s="329"/>
      <c r="L27" s="329"/>
      <c r="M27" s="329"/>
      <c r="N27" s="329"/>
      <c r="O27" s="330"/>
      <c r="P27" s="331"/>
      <c r="Q27" s="18"/>
      <c r="R27" s="18"/>
      <c r="S27" s="18">
        <f t="shared" ref="S27:V27" si="5">S25-S26</f>
        <v>0</v>
      </c>
      <c r="T27" s="18">
        <f t="shared" si="5"/>
        <v>0</v>
      </c>
      <c r="U27" s="18">
        <f t="shared" si="5"/>
        <v>0</v>
      </c>
      <c r="V27" s="18">
        <f t="shared" si="5"/>
        <v>0</v>
      </c>
      <c r="W27" s="18"/>
      <c r="X27" s="18">
        <f>X25</f>
        <v>0</v>
      </c>
      <c r="Y27" s="18"/>
      <c r="Z27" s="18">
        <f>Z25</f>
        <v>0</v>
      </c>
      <c r="AA27" s="18" t="str">
        <f t="shared" si="4"/>
        <v/>
      </c>
      <c r="AB27" s="328"/>
    </row>
    <row r="28" spans="1:29">
      <c r="A28" s="332" t="str">
        <f>基本信息输入表!$K$6&amp;"填表人："&amp;基本信息输入表!$M$61</f>
        <v>产权持有人填表人：袁佳</v>
      </c>
      <c r="D28" s="285"/>
      <c r="E28" s="285"/>
      <c r="F28" s="285"/>
      <c r="G28" s="285"/>
      <c r="H28" s="285"/>
      <c r="I28" s="285"/>
      <c r="J28" s="285"/>
      <c r="Z28" s="333" t="str">
        <f>"评估人员："&amp;基本信息输入表!$Q$61</f>
        <v>评估人员：韩策</v>
      </c>
      <c r="AC28" s="332"/>
    </row>
    <row r="29" spans="1:29">
      <c r="A29" s="333" t="str">
        <f>"填表日期："&amp;YEAR(基本信息输入表!$O$61)&amp;"年"&amp;MONTH(基本信息输入表!$O$61)&amp;"月"&amp;DAY(基本信息输入表!$O$61)&amp;"日"</f>
        <v>填表日期：2025年12月15日</v>
      </c>
      <c r="B29" s="333"/>
    </row>
  </sheetData>
  <mergeCells count="28">
    <mergeCell ref="A2:AB2"/>
    <mergeCell ref="A3:AB3"/>
    <mergeCell ref="S6:T6"/>
    <mergeCell ref="U6:V6"/>
    <mergeCell ref="X6:Z6"/>
    <mergeCell ref="A25:C25"/>
    <mergeCell ref="A26:C26"/>
    <mergeCell ref="A27:C27"/>
    <mergeCell ref="A6:A7"/>
    <mergeCell ref="B6:B7"/>
    <mergeCell ref="C6:C7"/>
    <mergeCell ref="D6:D7"/>
    <mergeCell ref="F6:F7"/>
    <mergeCell ref="G6:G7"/>
    <mergeCell ref="H6:H7"/>
    <mergeCell ref="I6:I7"/>
    <mergeCell ref="J6:J7"/>
    <mergeCell ref="K6:K7"/>
    <mergeCell ref="L6:L7"/>
    <mergeCell ref="M6:M7"/>
    <mergeCell ref="N6:N7"/>
    <mergeCell ref="O6:O7"/>
    <mergeCell ref="P6:P7"/>
    <mergeCell ref="Q6:Q7"/>
    <mergeCell ref="R6:R7"/>
    <mergeCell ref="W6:W7"/>
    <mergeCell ref="AA6:AA7"/>
    <mergeCell ref="AB6:AB7"/>
  </mergeCells>
  <printOptions horizontalCentered="1"/>
  <pageMargins left="0.984251968503937" right="0.984251968503937" top="0.984251968503937" bottom="0.984251968503937" header="0.47244094488189" footer="0.354330708661417"/>
  <pageSetup paperSize="9" scale="54" fitToHeight="0" orientation="landscape"/>
  <headerFooter scaleWithDoc="0">
    <oddFooter>&amp;C&amp;"宋体,常规"&amp;10第&amp;"Arial Narrow,常规"&amp;P&amp;"宋体,常规"页，共&amp;"Arial Narrow,常规"&amp;N&amp;"宋体,常规"页</oddFooter>
  </headerFooter>
  <colBreaks count="2" manualBreakCount="2">
    <brk id="8" max="28" man="1"/>
    <brk id="20" max="1048575" man="1"/>
  </colBreaks>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机器设备">
    <pageSetUpPr fitToPage="1"/>
  </sheetPr>
  <dimension ref="A1:AA42"/>
  <sheetViews>
    <sheetView showGridLines="0" topLeftCell="A4" workbookViewId="0">
      <selection activeCell="E54" sqref="E54"/>
    </sheetView>
  </sheetViews>
  <sheetFormatPr defaultColWidth="9" defaultRowHeight="15.75" customHeight="1"/>
  <cols>
    <col min="1" max="1" width="4.16666666666667" style="3" customWidth="1"/>
    <col min="2" max="2" width="9.5" style="3" customWidth="1"/>
    <col min="3" max="3" width="11" style="3" customWidth="1"/>
    <col min="4" max="4" width="11.6666666666667" style="3" customWidth="1"/>
    <col min="5" max="8" width="9" style="3"/>
    <col min="9" max="12" width="4.16666666666667" style="3" customWidth="1"/>
    <col min="13" max="14" width="4" style="3" customWidth="1"/>
    <col min="15" max="15" width="9" style="3" customWidth="1"/>
    <col min="16" max="16" width="7.16666666666667" style="3" customWidth="1"/>
    <col min="17" max="18" width="7.16666666666667" style="3" hidden="1" customWidth="1" outlineLevel="1"/>
    <col min="19" max="19" width="5.5" style="3" customWidth="1" collapsed="1"/>
    <col min="20" max="20" width="5.5" style="3" customWidth="1"/>
    <col min="21" max="21" width="7.66666666666667" style="3" customWidth="1"/>
    <col min="22" max="22" width="5.5" style="3" customWidth="1"/>
    <col min="23" max="23" width="7.66666666666667" style="3" customWidth="1"/>
    <col min="24" max="24" width="9.66666666666667" style="3" customWidth="1"/>
    <col min="25" max="25" width="7.66666666666667" style="3" customWidth="1"/>
    <col min="26" max="26" width="5.5" style="3" customWidth="1"/>
    <col min="27" max="27" width="8.66666666666667" style="270" customWidth="1"/>
    <col min="28" max="16384" width="9" style="3"/>
  </cols>
  <sheetData>
    <row r="1" customHeight="1" spans="1:27">
      <c r="A1" s="4" t="s">
        <v>398</v>
      </c>
    </row>
    <row r="2" s="1" customFormat="1" ht="30" customHeight="1" spans="1:27">
      <c r="A2" s="5" t="s">
        <v>1037</v>
      </c>
      <c r="B2" s="5"/>
      <c r="C2" s="5"/>
      <c r="D2" s="5"/>
      <c r="E2" s="5"/>
      <c r="F2" s="5"/>
      <c r="G2" s="5"/>
      <c r="H2" s="5"/>
      <c r="I2" s="5"/>
      <c r="J2" s="5"/>
      <c r="K2" s="5"/>
      <c r="L2" s="5"/>
      <c r="M2" s="5"/>
      <c r="N2" s="5"/>
      <c r="O2" s="5"/>
      <c r="P2" s="5"/>
      <c r="Q2" s="5"/>
      <c r="R2" s="5"/>
      <c r="S2" s="5"/>
      <c r="T2" s="5"/>
      <c r="U2" s="5"/>
      <c r="V2" s="5"/>
      <c r="W2" s="5"/>
      <c r="X2" s="5"/>
      <c r="Y2" s="5"/>
      <c r="Z2" s="5"/>
    </row>
    <row r="3" customHeight="1" spans="1:27">
      <c r="A3" s="2" t="str">
        <f>"评估基准日："&amp;TEXT(基本信息输入表!M7,"yyyy年mm月dd日")</f>
        <v>评估基准日：2025年11月30日</v>
      </c>
      <c r="B3" s="2"/>
      <c r="C3" s="2"/>
      <c r="D3" s="2"/>
      <c r="E3" s="2"/>
      <c r="F3" s="2"/>
      <c r="G3" s="2"/>
      <c r="H3" s="2"/>
      <c r="I3" s="2"/>
      <c r="J3" s="2"/>
      <c r="K3" s="2"/>
      <c r="L3" s="2"/>
      <c r="M3" s="2"/>
      <c r="N3" s="2"/>
      <c r="O3" s="2"/>
      <c r="P3" s="2"/>
      <c r="Q3" s="2"/>
      <c r="R3" s="2"/>
      <c r="S3" s="2"/>
      <c r="T3" s="2"/>
      <c r="U3" s="2"/>
      <c r="V3" s="2"/>
      <c r="W3" s="2"/>
      <c r="X3" s="2"/>
      <c r="Y3" s="2"/>
      <c r="Z3" s="2"/>
      <c r="AA3" s="3"/>
    </row>
    <row r="4" ht="14.25" customHeight="1" spans="1:27">
      <c r="A4" s="2"/>
      <c r="B4" s="2"/>
      <c r="C4" s="2"/>
      <c r="D4" s="2"/>
      <c r="E4" s="2"/>
      <c r="F4" s="2"/>
      <c r="G4" s="2"/>
      <c r="H4" s="2"/>
      <c r="I4" s="2"/>
      <c r="J4" s="2"/>
      <c r="K4" s="2"/>
      <c r="L4" s="2"/>
      <c r="M4" s="2"/>
      <c r="N4" s="2"/>
      <c r="O4" s="2"/>
      <c r="P4" s="2"/>
      <c r="Q4" s="2"/>
      <c r="R4" s="2"/>
      <c r="S4" s="2"/>
      <c r="T4" s="2"/>
      <c r="U4" s="2"/>
      <c r="V4" s="2"/>
      <c r="W4" s="2"/>
      <c r="X4" s="25" t="s">
        <v>1038</v>
      </c>
      <c r="Y4" s="25"/>
      <c r="Z4" s="25"/>
      <c r="AA4" s="3"/>
    </row>
    <row r="5" customHeight="1" spans="1:27">
      <c r="A5" s="3" t="str">
        <f>基本信息输入表!K6&amp;"："&amp;基本信息输入表!M6</f>
        <v>产权持有人：湖北省徽工生物技本研究有限公司</v>
      </c>
      <c r="W5" s="50" t="str">
        <f>"金额单位："&amp;基本信息输入表!M10&amp;"元"</f>
        <v>金额单位：人民币元</v>
      </c>
      <c r="X5" s="50"/>
      <c r="Y5" s="50"/>
      <c r="Z5" s="50"/>
      <c r="AA5" s="3"/>
    </row>
    <row r="6" s="2" customFormat="1" customHeight="1" spans="1:27">
      <c r="A6" s="38" t="s">
        <v>401</v>
      </c>
      <c r="B6" s="166" t="s">
        <v>995</v>
      </c>
      <c r="C6" s="168" t="s">
        <v>1039</v>
      </c>
      <c r="D6" s="168" t="s">
        <v>709</v>
      </c>
      <c r="E6" s="168" t="s">
        <v>1040</v>
      </c>
      <c r="F6" s="86" t="s">
        <v>1041</v>
      </c>
      <c r="G6" s="85" t="s">
        <v>1012</v>
      </c>
      <c r="H6" s="86" t="s">
        <v>1042</v>
      </c>
      <c r="I6" s="168" t="s">
        <v>656</v>
      </c>
      <c r="J6" s="168" t="s">
        <v>659</v>
      </c>
      <c r="K6" s="168" t="s">
        <v>669</v>
      </c>
      <c r="L6" s="168" t="s">
        <v>1043</v>
      </c>
      <c r="M6" s="168" t="s">
        <v>744</v>
      </c>
      <c r="N6" s="168" t="s">
        <v>986</v>
      </c>
      <c r="O6" s="86" t="s">
        <v>1044</v>
      </c>
      <c r="P6" s="86" t="s">
        <v>1045</v>
      </c>
      <c r="Q6" s="255" t="s">
        <v>403</v>
      </c>
      <c r="R6" s="168"/>
      <c r="S6" s="38" t="s">
        <v>502</v>
      </c>
      <c r="T6" s="38"/>
      <c r="U6" s="279" t="s">
        <v>917</v>
      </c>
      <c r="V6" s="38" t="s">
        <v>405</v>
      </c>
      <c r="W6" s="38"/>
      <c r="X6" s="38"/>
      <c r="Y6" s="112" t="s">
        <v>407</v>
      </c>
      <c r="Z6" s="112" t="s">
        <v>503</v>
      </c>
    </row>
    <row r="7" s="2" customFormat="1" ht="29.25" customHeight="1" spans="1:27">
      <c r="A7" s="133"/>
      <c r="B7" s="256"/>
      <c r="C7" s="280"/>
      <c r="D7" s="280"/>
      <c r="E7" s="280"/>
      <c r="F7" s="178"/>
      <c r="G7" s="281"/>
      <c r="H7" s="274"/>
      <c r="I7" s="280"/>
      <c r="J7" s="257"/>
      <c r="K7" s="280"/>
      <c r="L7" s="273"/>
      <c r="M7" s="273"/>
      <c r="N7" s="257"/>
      <c r="O7" s="282"/>
      <c r="P7" s="258"/>
      <c r="Q7" s="276" t="s">
        <v>944</v>
      </c>
      <c r="R7" s="276" t="s">
        <v>989</v>
      </c>
      <c r="S7" s="138" t="s">
        <v>946</v>
      </c>
      <c r="T7" s="139" t="s">
        <v>947</v>
      </c>
      <c r="U7" s="140"/>
      <c r="V7" s="139" t="s">
        <v>946</v>
      </c>
      <c r="W7" s="141" t="s">
        <v>748</v>
      </c>
      <c r="X7" s="139" t="s">
        <v>947</v>
      </c>
      <c r="Y7" s="141"/>
      <c r="Z7" s="134"/>
      <c r="AA7" s="14" t="s">
        <v>518</v>
      </c>
    </row>
    <row r="8" ht="15.6" spans="1:27">
      <c r="A8" s="15" t="str">
        <f>IF(C8="","",ROW()-7)</f>
        <v/>
      </c>
      <c r="B8" s="45"/>
      <c r="C8" s="16"/>
      <c r="D8" s="16"/>
      <c r="E8" s="16"/>
      <c r="F8" s="16"/>
      <c r="G8" s="16"/>
      <c r="H8" s="32"/>
      <c r="I8" s="16"/>
      <c r="J8" s="32"/>
      <c r="K8" s="16"/>
      <c r="L8" s="17"/>
      <c r="M8" s="17"/>
      <c r="N8" s="32"/>
      <c r="O8" s="283"/>
      <c r="P8" s="16"/>
      <c r="Q8" s="18"/>
      <c r="R8" s="18"/>
      <c r="S8" s="18"/>
      <c r="T8" s="18"/>
      <c r="U8" s="18"/>
      <c r="V8" s="18"/>
      <c r="W8" s="18"/>
      <c r="X8" s="18">
        <f>IF(W8="",V8,W8*V8/100)</f>
        <v>0</v>
      </c>
      <c r="Y8" s="18" t="str">
        <f>IF(T8-U8=0,"",(X8-T8+U8)/(T8-U8)*100)</f>
        <v/>
      </c>
      <c r="Z8" s="16"/>
      <c r="AA8" s="19" t="s">
        <v>519</v>
      </c>
    </row>
    <row r="9" ht="15.6" spans="1:27">
      <c r="A9" s="15" t="str">
        <f t="shared" ref="A9:A24" si="0">IF(C9="","",ROW()-7)</f>
        <v/>
      </c>
      <c r="B9" s="45"/>
      <c r="C9" s="16"/>
      <c r="D9" s="16"/>
      <c r="E9" s="16"/>
      <c r="F9" s="16"/>
      <c r="G9" s="16"/>
      <c r="H9" s="32"/>
      <c r="I9" s="16"/>
      <c r="J9" s="32"/>
      <c r="K9" s="16"/>
      <c r="L9" s="17"/>
      <c r="M9" s="17"/>
      <c r="N9" s="32"/>
      <c r="O9" s="283"/>
      <c r="P9" s="16"/>
      <c r="Q9" s="18"/>
      <c r="R9" s="18"/>
      <c r="S9" s="18"/>
      <c r="T9" s="18"/>
      <c r="U9" s="18"/>
      <c r="V9" s="18"/>
      <c r="W9" s="18"/>
      <c r="X9" s="18">
        <f t="shared" ref="X9:X24" si="1">IF(W9="",V9,W9*V9/100)</f>
        <v>0</v>
      </c>
      <c r="Y9" s="18" t="str">
        <f t="shared" ref="Y9:Y25" si="2">IF(T9-U9=0,"",(X9-T9+U9)/(T9-U9)*100)</f>
        <v/>
      </c>
      <c r="Z9" s="16"/>
      <c r="AA9" s="19" t="s">
        <v>520</v>
      </c>
    </row>
    <row r="10" ht="15.6" spans="1:27">
      <c r="A10" s="15" t="str">
        <f t="shared" si="0"/>
        <v/>
      </c>
      <c r="B10" s="45"/>
      <c r="C10" s="16"/>
      <c r="D10" s="16"/>
      <c r="E10" s="16"/>
      <c r="F10" s="16"/>
      <c r="G10" s="16"/>
      <c r="H10" s="32"/>
      <c r="I10" s="16"/>
      <c r="J10" s="32"/>
      <c r="K10" s="16"/>
      <c r="L10" s="17"/>
      <c r="M10" s="17"/>
      <c r="N10" s="32"/>
      <c r="O10" s="283"/>
      <c r="P10" s="16"/>
      <c r="Q10" s="18"/>
      <c r="R10" s="18"/>
      <c r="S10" s="18"/>
      <c r="T10" s="18"/>
      <c r="U10" s="18"/>
      <c r="V10" s="18"/>
      <c r="W10" s="18"/>
      <c r="X10" s="18">
        <f t="shared" si="1"/>
        <v>0</v>
      </c>
      <c r="Y10" s="18" t="str">
        <f t="shared" si="2"/>
        <v/>
      </c>
      <c r="Z10" s="16"/>
      <c r="AA10" s="19" t="s">
        <v>521</v>
      </c>
    </row>
    <row r="11" ht="15.6" spans="1:27">
      <c r="A11" s="15" t="str">
        <f t="shared" si="0"/>
        <v/>
      </c>
      <c r="B11" s="45"/>
      <c r="C11" s="16"/>
      <c r="D11" s="16"/>
      <c r="E11" s="16"/>
      <c r="F11" s="16"/>
      <c r="G11" s="16"/>
      <c r="H11" s="32"/>
      <c r="I11" s="16"/>
      <c r="J11" s="32"/>
      <c r="K11" s="16"/>
      <c r="L11" s="17"/>
      <c r="M11" s="17"/>
      <c r="N11" s="32"/>
      <c r="O11" s="283"/>
      <c r="P11" s="16"/>
      <c r="Q11" s="18"/>
      <c r="R11" s="18"/>
      <c r="S11" s="18"/>
      <c r="T11" s="18"/>
      <c r="U11" s="18"/>
      <c r="V11" s="18"/>
      <c r="W11" s="18"/>
      <c r="X11" s="18">
        <f t="shared" si="1"/>
        <v>0</v>
      </c>
      <c r="Y11" s="18" t="str">
        <f t="shared" si="2"/>
        <v/>
      </c>
      <c r="Z11" s="16"/>
      <c r="AA11" s="19" t="s">
        <v>522</v>
      </c>
    </row>
    <row r="12" ht="15.6" spans="1:27">
      <c r="A12" s="15" t="str">
        <f t="shared" si="0"/>
        <v/>
      </c>
      <c r="B12" s="45"/>
      <c r="C12" s="16"/>
      <c r="D12" s="16"/>
      <c r="E12" s="16"/>
      <c r="F12" s="16"/>
      <c r="G12" s="16"/>
      <c r="H12" s="32"/>
      <c r="I12" s="16"/>
      <c r="J12" s="32"/>
      <c r="K12" s="16"/>
      <c r="L12" s="17"/>
      <c r="M12" s="17"/>
      <c r="N12" s="32"/>
      <c r="O12" s="283"/>
      <c r="P12" s="16"/>
      <c r="Q12" s="18"/>
      <c r="R12" s="18"/>
      <c r="S12" s="18"/>
      <c r="T12" s="18"/>
      <c r="U12" s="18"/>
      <c r="V12" s="18"/>
      <c r="W12" s="18"/>
      <c r="X12" s="18">
        <f t="shared" si="1"/>
        <v>0</v>
      </c>
      <c r="Y12" s="18" t="str">
        <f t="shared" si="2"/>
        <v/>
      </c>
      <c r="Z12" s="16"/>
      <c r="AA12" s="19" t="s">
        <v>523</v>
      </c>
    </row>
    <row r="13" ht="15.6" spans="1:27">
      <c r="A13" s="15" t="str">
        <f t="shared" si="0"/>
        <v/>
      </c>
      <c r="B13" s="45"/>
      <c r="C13" s="16"/>
      <c r="D13" s="16"/>
      <c r="E13" s="16"/>
      <c r="F13" s="16"/>
      <c r="G13" s="16"/>
      <c r="H13" s="32"/>
      <c r="I13" s="16"/>
      <c r="J13" s="32"/>
      <c r="K13" s="16"/>
      <c r="L13" s="17"/>
      <c r="M13" s="17"/>
      <c r="N13" s="32"/>
      <c r="O13" s="283"/>
      <c r="P13" s="16"/>
      <c r="Q13" s="18"/>
      <c r="R13" s="18"/>
      <c r="S13" s="18"/>
      <c r="T13" s="18"/>
      <c r="U13" s="18"/>
      <c r="V13" s="18"/>
      <c r="W13" s="18"/>
      <c r="X13" s="18">
        <f t="shared" si="1"/>
        <v>0</v>
      </c>
      <c r="Y13" s="18" t="str">
        <f t="shared" si="2"/>
        <v/>
      </c>
      <c r="Z13" s="16"/>
      <c r="AA13" s="19" t="s">
        <v>524</v>
      </c>
    </row>
    <row r="14" ht="15.6" spans="1:27">
      <c r="A14" s="15" t="str">
        <f t="shared" si="0"/>
        <v/>
      </c>
      <c r="B14" s="45"/>
      <c r="C14" s="16"/>
      <c r="D14" s="16"/>
      <c r="E14" s="16"/>
      <c r="F14" s="16"/>
      <c r="G14" s="16"/>
      <c r="H14" s="32"/>
      <c r="I14" s="16"/>
      <c r="J14" s="32"/>
      <c r="K14" s="16"/>
      <c r="L14" s="17"/>
      <c r="M14" s="17"/>
      <c r="N14" s="32"/>
      <c r="O14" s="283"/>
      <c r="P14" s="16"/>
      <c r="Q14" s="18"/>
      <c r="R14" s="18"/>
      <c r="S14" s="18"/>
      <c r="T14" s="18"/>
      <c r="U14" s="18"/>
      <c r="V14" s="18"/>
      <c r="W14" s="18"/>
      <c r="X14" s="18">
        <f t="shared" si="1"/>
        <v>0</v>
      </c>
      <c r="Y14" s="18" t="str">
        <f t="shared" si="2"/>
        <v/>
      </c>
      <c r="Z14" s="16"/>
      <c r="AA14" s="19" t="s">
        <v>525</v>
      </c>
    </row>
    <row r="15" ht="15.6" spans="1:27">
      <c r="A15" s="15" t="str">
        <f t="shared" si="0"/>
        <v/>
      </c>
      <c r="B15" s="45"/>
      <c r="C15" s="16"/>
      <c r="D15" s="16"/>
      <c r="E15" s="16"/>
      <c r="F15" s="16"/>
      <c r="G15" s="16"/>
      <c r="H15" s="32"/>
      <c r="I15" s="16"/>
      <c r="J15" s="32"/>
      <c r="K15" s="16"/>
      <c r="L15" s="17"/>
      <c r="M15" s="17"/>
      <c r="N15" s="32"/>
      <c r="O15" s="283"/>
      <c r="P15" s="16"/>
      <c r="Q15" s="18"/>
      <c r="R15" s="18"/>
      <c r="S15" s="18"/>
      <c r="T15" s="18"/>
      <c r="U15" s="18"/>
      <c r="V15" s="18"/>
      <c r="W15" s="18"/>
      <c r="X15" s="18">
        <f t="shared" si="1"/>
        <v>0</v>
      </c>
      <c r="Y15" s="18" t="str">
        <f t="shared" si="2"/>
        <v/>
      </c>
      <c r="Z15" s="16"/>
      <c r="AA15" s="19" t="s">
        <v>526</v>
      </c>
    </row>
    <row r="16" ht="15.6" spans="1:27">
      <c r="A16" s="15" t="str">
        <f t="shared" si="0"/>
        <v/>
      </c>
      <c r="B16" s="45"/>
      <c r="C16" s="16"/>
      <c r="D16" s="16"/>
      <c r="E16" s="16"/>
      <c r="F16" s="16"/>
      <c r="G16" s="16"/>
      <c r="H16" s="32"/>
      <c r="I16" s="16"/>
      <c r="J16" s="32"/>
      <c r="K16" s="16"/>
      <c r="L16" s="17"/>
      <c r="M16" s="17"/>
      <c r="N16" s="32"/>
      <c r="O16" s="283"/>
      <c r="P16" s="16"/>
      <c r="Q16" s="18"/>
      <c r="R16" s="18"/>
      <c r="S16" s="18"/>
      <c r="T16" s="18"/>
      <c r="U16" s="18"/>
      <c r="V16" s="18"/>
      <c r="W16" s="18"/>
      <c r="X16" s="18">
        <f t="shared" si="1"/>
        <v>0</v>
      </c>
      <c r="Y16" s="18" t="str">
        <f t="shared" si="2"/>
        <v/>
      </c>
      <c r="Z16" s="16"/>
      <c r="AA16" s="19" t="s">
        <v>527</v>
      </c>
    </row>
    <row r="17" ht="15.6" spans="1:27">
      <c r="A17" s="15" t="str">
        <f t="shared" si="0"/>
        <v/>
      </c>
      <c r="B17" s="45"/>
      <c r="C17" s="16"/>
      <c r="D17" s="16"/>
      <c r="E17" s="16"/>
      <c r="F17" s="16"/>
      <c r="G17" s="16"/>
      <c r="H17" s="32"/>
      <c r="I17" s="16"/>
      <c r="J17" s="32"/>
      <c r="K17" s="16"/>
      <c r="L17" s="17"/>
      <c r="M17" s="17"/>
      <c r="N17" s="32"/>
      <c r="O17" s="283"/>
      <c r="P17" s="16"/>
      <c r="Q17" s="18"/>
      <c r="R17" s="18"/>
      <c r="S17" s="18"/>
      <c r="T17" s="18"/>
      <c r="U17" s="18"/>
      <c r="V17" s="18"/>
      <c r="W17" s="18"/>
      <c r="X17" s="18">
        <f t="shared" si="1"/>
        <v>0</v>
      </c>
      <c r="Y17" s="18" t="str">
        <f t="shared" si="2"/>
        <v/>
      </c>
      <c r="Z17" s="16"/>
      <c r="AA17" s="19" t="s">
        <v>528</v>
      </c>
    </row>
    <row r="18" ht="15.6" spans="1:27">
      <c r="A18" s="15" t="str">
        <f t="shared" si="0"/>
        <v/>
      </c>
      <c r="B18" s="45"/>
      <c r="C18" s="16"/>
      <c r="D18" s="16"/>
      <c r="E18" s="16"/>
      <c r="F18" s="16"/>
      <c r="G18" s="16"/>
      <c r="H18" s="32"/>
      <c r="I18" s="16"/>
      <c r="J18" s="32"/>
      <c r="K18" s="16"/>
      <c r="L18" s="17"/>
      <c r="M18" s="17"/>
      <c r="N18" s="32"/>
      <c r="O18" s="283"/>
      <c r="P18" s="16"/>
      <c r="Q18" s="18"/>
      <c r="R18" s="18"/>
      <c r="S18" s="18"/>
      <c r="T18" s="18"/>
      <c r="U18" s="18"/>
      <c r="V18" s="18"/>
      <c r="W18" s="18"/>
      <c r="X18" s="18">
        <f t="shared" si="1"/>
        <v>0</v>
      </c>
      <c r="Y18" s="18" t="str">
        <f t="shared" si="2"/>
        <v/>
      </c>
      <c r="Z18" s="16"/>
      <c r="AA18" s="19" t="s">
        <v>529</v>
      </c>
    </row>
    <row r="19" ht="15.6" spans="1:27">
      <c r="A19" s="15" t="str">
        <f t="shared" si="0"/>
        <v/>
      </c>
      <c r="B19" s="45"/>
      <c r="C19" s="16"/>
      <c r="D19" s="16"/>
      <c r="E19" s="16"/>
      <c r="F19" s="16"/>
      <c r="G19" s="16"/>
      <c r="H19" s="32"/>
      <c r="I19" s="16"/>
      <c r="J19" s="32"/>
      <c r="K19" s="16"/>
      <c r="L19" s="17"/>
      <c r="M19" s="17"/>
      <c r="N19" s="32"/>
      <c r="O19" s="283"/>
      <c r="P19" s="16"/>
      <c r="Q19" s="18"/>
      <c r="R19" s="18"/>
      <c r="S19" s="18"/>
      <c r="T19" s="18"/>
      <c r="U19" s="18"/>
      <c r="V19" s="18"/>
      <c r="W19" s="18"/>
      <c r="X19" s="18">
        <f t="shared" si="1"/>
        <v>0</v>
      </c>
      <c r="Y19" s="18" t="str">
        <f t="shared" si="2"/>
        <v/>
      </c>
      <c r="Z19" s="16"/>
      <c r="AA19" s="19" t="s">
        <v>530</v>
      </c>
    </row>
    <row r="20" ht="15.6" spans="1:27">
      <c r="A20" s="15" t="str">
        <f t="shared" si="0"/>
        <v/>
      </c>
      <c r="B20" s="45"/>
      <c r="C20" s="16"/>
      <c r="D20" s="16"/>
      <c r="E20" s="16"/>
      <c r="F20" s="16"/>
      <c r="G20" s="16"/>
      <c r="H20" s="32"/>
      <c r="I20" s="16"/>
      <c r="J20" s="32"/>
      <c r="K20" s="16"/>
      <c r="L20" s="17"/>
      <c r="M20" s="17"/>
      <c r="N20" s="32"/>
      <c r="O20" s="283"/>
      <c r="P20" s="16"/>
      <c r="Q20" s="18"/>
      <c r="R20" s="18"/>
      <c r="S20" s="18"/>
      <c r="T20" s="18"/>
      <c r="U20" s="18"/>
      <c r="V20" s="18"/>
      <c r="W20" s="18"/>
      <c r="X20" s="18">
        <f t="shared" si="1"/>
        <v>0</v>
      </c>
      <c r="Y20" s="18" t="str">
        <f t="shared" si="2"/>
        <v/>
      </c>
      <c r="Z20" s="16"/>
      <c r="AA20" s="19" t="s">
        <v>531</v>
      </c>
    </row>
    <row r="21" ht="15.6" spans="1:27">
      <c r="A21" s="15" t="str">
        <f t="shared" si="0"/>
        <v/>
      </c>
      <c r="B21" s="45"/>
      <c r="C21" s="16"/>
      <c r="D21" s="16"/>
      <c r="E21" s="16"/>
      <c r="F21" s="16"/>
      <c r="G21" s="16"/>
      <c r="H21" s="32"/>
      <c r="I21" s="16"/>
      <c r="J21" s="32"/>
      <c r="K21" s="16"/>
      <c r="L21" s="17"/>
      <c r="M21" s="17"/>
      <c r="N21" s="32"/>
      <c r="O21" s="283"/>
      <c r="P21" s="16"/>
      <c r="Q21" s="18"/>
      <c r="R21" s="18"/>
      <c r="S21" s="18"/>
      <c r="T21" s="18"/>
      <c r="U21" s="18"/>
      <c r="V21" s="18"/>
      <c r="W21" s="18"/>
      <c r="X21" s="18">
        <f t="shared" si="1"/>
        <v>0</v>
      </c>
      <c r="Y21" s="18" t="str">
        <f t="shared" si="2"/>
        <v/>
      </c>
      <c r="Z21" s="16"/>
      <c r="AA21" s="19" t="s">
        <v>532</v>
      </c>
    </row>
    <row r="22" ht="15.6" spans="1:27">
      <c r="A22" s="15" t="str">
        <f t="shared" si="0"/>
        <v/>
      </c>
      <c r="B22" s="45"/>
      <c r="C22" s="16"/>
      <c r="D22" s="16"/>
      <c r="E22" s="16"/>
      <c r="F22" s="16"/>
      <c r="G22" s="16"/>
      <c r="H22" s="32"/>
      <c r="I22" s="16"/>
      <c r="J22" s="32"/>
      <c r="K22" s="16"/>
      <c r="L22" s="17"/>
      <c r="M22" s="17"/>
      <c r="N22" s="32"/>
      <c r="O22" s="283"/>
      <c r="P22" s="16"/>
      <c r="Q22" s="18"/>
      <c r="R22" s="18"/>
      <c r="S22" s="18"/>
      <c r="T22" s="18"/>
      <c r="U22" s="18"/>
      <c r="V22" s="18"/>
      <c r="W22" s="18"/>
      <c r="X22" s="18">
        <f t="shared" si="1"/>
        <v>0</v>
      </c>
      <c r="Y22" s="18" t="str">
        <f t="shared" si="2"/>
        <v/>
      </c>
      <c r="Z22" s="16"/>
      <c r="AA22" s="19" t="s">
        <v>533</v>
      </c>
    </row>
    <row r="23" ht="15.6" spans="1:27">
      <c r="A23" s="15" t="str">
        <f t="shared" si="0"/>
        <v/>
      </c>
      <c r="B23" s="45"/>
      <c r="C23" s="16"/>
      <c r="D23" s="16"/>
      <c r="E23" s="16"/>
      <c r="F23" s="16"/>
      <c r="G23" s="16"/>
      <c r="H23" s="32"/>
      <c r="I23" s="16"/>
      <c r="J23" s="32"/>
      <c r="K23" s="16"/>
      <c r="L23" s="17"/>
      <c r="M23" s="17"/>
      <c r="N23" s="32"/>
      <c r="O23" s="283"/>
      <c r="P23" s="16"/>
      <c r="Q23" s="18"/>
      <c r="R23" s="18"/>
      <c r="S23" s="18"/>
      <c r="T23" s="18"/>
      <c r="U23" s="18"/>
      <c r="V23" s="18"/>
      <c r="W23" s="18"/>
      <c r="X23" s="18">
        <f t="shared" si="1"/>
        <v>0</v>
      </c>
      <c r="Y23" s="18" t="str">
        <f t="shared" si="2"/>
        <v/>
      </c>
      <c r="Z23" s="16"/>
      <c r="AA23" s="19" t="s">
        <v>538</v>
      </c>
    </row>
    <row r="24" ht="15.6" spans="1:27">
      <c r="A24" s="15" t="str">
        <f t="shared" si="0"/>
        <v/>
      </c>
      <c r="B24" s="45"/>
      <c r="C24" s="16"/>
      <c r="D24" s="16"/>
      <c r="E24" s="16"/>
      <c r="F24" s="16"/>
      <c r="G24" s="16"/>
      <c r="H24" s="32"/>
      <c r="I24" s="16"/>
      <c r="J24" s="32"/>
      <c r="K24" s="16"/>
      <c r="L24" s="17"/>
      <c r="M24" s="17"/>
      <c r="N24" s="32"/>
      <c r="O24" s="283"/>
      <c r="P24" s="16"/>
      <c r="Q24" s="18"/>
      <c r="R24" s="18"/>
      <c r="S24" s="18"/>
      <c r="T24" s="18"/>
      <c r="U24" s="18"/>
      <c r="V24" s="18"/>
      <c r="W24" s="18"/>
      <c r="X24" s="18">
        <f t="shared" si="1"/>
        <v>0</v>
      </c>
      <c r="Y24" s="18" t="str">
        <f t="shared" si="2"/>
        <v/>
      </c>
      <c r="Z24" s="16"/>
      <c r="AA24" s="19" t="s">
        <v>539</v>
      </c>
    </row>
    <row r="25" ht="15.6" spans="1:27">
      <c r="A25" s="45" t="s">
        <v>1046</v>
      </c>
      <c r="B25" s="45"/>
      <c r="C25" s="16"/>
      <c r="D25" s="16"/>
      <c r="E25" s="16"/>
      <c r="F25" s="16"/>
      <c r="G25" s="16"/>
      <c r="H25" s="32"/>
      <c r="I25" s="16"/>
      <c r="J25" s="32"/>
      <c r="K25" s="16"/>
      <c r="L25" s="17"/>
      <c r="M25" s="17"/>
      <c r="N25" s="32"/>
      <c r="O25" s="283"/>
      <c r="P25" s="16"/>
      <c r="Q25" s="18">
        <f t="shared" ref="Q25:X25" si="3">SUM(Q8:Q24)</f>
        <v>0</v>
      </c>
      <c r="R25" s="18">
        <f t="shared" si="3"/>
        <v>0</v>
      </c>
      <c r="S25" s="18">
        <f t="shared" si="3"/>
        <v>0</v>
      </c>
      <c r="T25" s="18">
        <f t="shared" si="3"/>
        <v>0</v>
      </c>
      <c r="U25" s="18">
        <f t="shared" si="3"/>
        <v>0</v>
      </c>
      <c r="V25" s="18">
        <f t="shared" si="3"/>
        <v>0</v>
      </c>
      <c r="W25" s="18"/>
      <c r="X25" s="18">
        <f t="shared" si="3"/>
        <v>0</v>
      </c>
      <c r="Y25" s="18" t="str">
        <f t="shared" si="2"/>
        <v/>
      </c>
      <c r="Z25" s="16"/>
      <c r="AA25" s="3"/>
    </row>
    <row r="26" ht="15.6" spans="1:27">
      <c r="A26" s="45" t="s">
        <v>1047</v>
      </c>
      <c r="B26" s="45"/>
      <c r="C26" s="16"/>
      <c r="D26" s="16"/>
      <c r="E26" s="16"/>
      <c r="F26" s="16"/>
      <c r="G26" s="16"/>
      <c r="H26" s="32"/>
      <c r="I26" s="16"/>
      <c r="J26" s="32"/>
      <c r="K26" s="16"/>
      <c r="L26" s="17"/>
      <c r="M26" s="17"/>
      <c r="N26" s="32"/>
      <c r="O26" s="283"/>
      <c r="P26" s="16"/>
      <c r="Q26" s="18"/>
      <c r="R26" s="18">
        <f>U25</f>
        <v>0</v>
      </c>
      <c r="S26" s="18"/>
      <c r="T26" s="18">
        <f>U25</f>
        <v>0</v>
      </c>
      <c r="U26" s="18"/>
      <c r="V26" s="18"/>
      <c r="W26" s="18"/>
      <c r="X26" s="18"/>
      <c r="Y26" s="18"/>
      <c r="Z26" s="16"/>
      <c r="AA26" s="3"/>
    </row>
    <row r="27" customHeight="1" spans="1:27">
      <c r="A27" s="22" t="s">
        <v>1048</v>
      </c>
      <c r="B27" s="22"/>
      <c r="C27" s="22"/>
      <c r="D27" s="278"/>
      <c r="E27" s="22"/>
      <c r="F27" s="22"/>
      <c r="G27" s="22"/>
      <c r="H27" s="22"/>
      <c r="I27" s="22"/>
      <c r="J27" s="23"/>
      <c r="K27" s="23"/>
      <c r="L27" s="30"/>
      <c r="M27" s="30"/>
      <c r="N27" s="30"/>
      <c r="O27" s="30"/>
      <c r="P27" s="30"/>
      <c r="Q27" s="18">
        <f t="shared" ref="Q27:T27" si="4">Q25-Q26</f>
        <v>0</v>
      </c>
      <c r="R27" s="18">
        <f t="shared" si="4"/>
        <v>0</v>
      </c>
      <c r="S27" s="18">
        <f t="shared" si="4"/>
        <v>0</v>
      </c>
      <c r="T27" s="18">
        <f t="shared" si="4"/>
        <v>0</v>
      </c>
      <c r="U27" s="18"/>
      <c r="V27" s="18">
        <f>V25</f>
        <v>0</v>
      </c>
      <c r="W27" s="18"/>
      <c r="X27" s="18">
        <f>X25</f>
        <v>0</v>
      </c>
      <c r="Y27" s="18" t="str">
        <f>IF(T27=0,"",(X27-T27)/T27*100)</f>
        <v/>
      </c>
      <c r="Z27" s="252"/>
      <c r="AA27" s="3"/>
    </row>
    <row r="28" customHeight="1" spans="1:27">
      <c r="A28" s="3" t="str">
        <f>基本信息输入表!$K$6&amp;"填表人："&amp;基本信息输入表!$M$62</f>
        <v>产权持有人填表人：袁佳</v>
      </c>
      <c r="X28" s="3" t="str">
        <f>"评估人员："&amp;基本信息输入表!$Q$62</f>
        <v>评估人员：韩策</v>
      </c>
      <c r="AA28" s="27"/>
    </row>
    <row r="29" customHeight="1" spans="1:27">
      <c r="A29" s="3" t="str">
        <f>"填表日期："&amp;YEAR(基本信息输入表!$O$62)&amp;"年"&amp;MONTH(基本信息输入表!$O$62)&amp;"月"&amp;DAY(基本信息输入表!$O$62)&amp;"日"</f>
        <v>填表日期：2025年12月15日</v>
      </c>
      <c r="AA29" s="3"/>
    </row>
    <row r="30" customHeight="1" spans="1:27">
      <c r="AA30" s="3"/>
    </row>
    <row r="31" customHeight="1" spans="1:27">
      <c r="AA31" s="3"/>
    </row>
    <row r="32" customHeight="1" spans="1:27">
      <c r="AA32" s="3"/>
    </row>
    <row r="33" customHeight="1" spans="27:27">
      <c r="AA33" s="3"/>
    </row>
    <row r="34" customHeight="1" spans="27:27">
      <c r="AA34" s="3"/>
    </row>
    <row r="35" customHeight="1" spans="27:27">
      <c r="AA35" s="3"/>
    </row>
    <row r="36" customHeight="1" spans="27:27">
      <c r="AA36" s="3"/>
    </row>
    <row r="37" customHeight="1" spans="27:27">
      <c r="AA37" s="3"/>
    </row>
    <row r="38" customHeight="1" spans="27:27">
      <c r="AA38" s="3"/>
    </row>
    <row r="39" customHeight="1" spans="27:27">
      <c r="AA39" s="3"/>
    </row>
    <row r="40" customHeight="1" spans="27:27">
      <c r="AA40" s="3"/>
    </row>
    <row r="41" customHeight="1" spans="27:27">
      <c r="AA41" s="3"/>
    </row>
    <row r="42" customHeight="1" spans="27:27">
      <c r="AA42" s="3"/>
    </row>
  </sheetData>
  <mergeCells count="29">
    <mergeCell ref="A2:Z2"/>
    <mergeCell ref="A3:Z3"/>
    <mergeCell ref="X4:Z4"/>
    <mergeCell ref="W5:Z5"/>
    <mergeCell ref="Q6:R6"/>
    <mergeCell ref="S6:T6"/>
    <mergeCell ref="V6:X6"/>
    <mergeCell ref="A25:C25"/>
    <mergeCell ref="A26:C26"/>
    <mergeCell ref="A27:C27"/>
    <mergeCell ref="A6:A7"/>
    <mergeCell ref="B6:B7"/>
    <mergeCell ref="C6:C7"/>
    <mergeCell ref="D6:D7"/>
    <mergeCell ref="E6:E7"/>
    <mergeCell ref="F6:F7"/>
    <mergeCell ref="G6:G7"/>
    <mergeCell ref="H6:H7"/>
    <mergeCell ref="I6:I7"/>
    <mergeCell ref="J6:J7"/>
    <mergeCell ref="K6:K7"/>
    <mergeCell ref="L6:L7"/>
    <mergeCell ref="M6:M7"/>
    <mergeCell ref="N6:N7"/>
    <mergeCell ref="O6:O7"/>
    <mergeCell ref="P6:P7"/>
    <mergeCell ref="U6:U7"/>
    <mergeCell ref="Y6:Y7"/>
    <mergeCell ref="Z6:Z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scale="63" fitToHeight="0" orientation="landscape"/>
  <headerFooter scaleWithDoc="0">
    <oddFooter>&amp;C&amp;"宋体,常规"&amp;10第&amp;"Arial Narrow,常规"&amp;P&amp;"宋体,常规"页，共&amp;"Arial Narrow,常规"&amp;N&amp;"宋体,常规"页</oddFooter>
  </headerFooter>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车辆">
    <pageSetUpPr fitToPage="1"/>
  </sheetPr>
  <dimension ref="A1:Z38"/>
  <sheetViews>
    <sheetView showGridLines="0" topLeftCell="E3" workbookViewId="0">
      <selection activeCell="E54" sqref="E54"/>
    </sheetView>
  </sheetViews>
  <sheetFormatPr defaultColWidth="9" defaultRowHeight="15.75" customHeight="1"/>
  <cols>
    <col min="1" max="1" width="4.16666666666667" style="3" customWidth="1"/>
    <col min="2" max="3" width="8.16666666666667" style="3" customWidth="1"/>
    <col min="4" max="4" width="13.1666666666667" style="3" customWidth="1"/>
    <col min="5" max="8" width="8.16666666666667" style="3" customWidth="1"/>
    <col min="9" max="9" width="5" style="3" customWidth="1"/>
    <col min="10" max="12" width="8.16666666666667" style="3" customWidth="1"/>
    <col min="13" max="13" width="9.5" style="3" customWidth="1"/>
    <col min="14" max="14" width="5.16666666666667" style="3" customWidth="1"/>
    <col min="15" max="15" width="8.16666666666667" style="3" customWidth="1"/>
    <col min="16" max="17" width="8.16666666666667" style="3" hidden="1" customWidth="1" outlineLevel="1"/>
    <col min="18" max="18" width="5.66666666666667" style="3" customWidth="1" collapsed="1"/>
    <col min="19" max="19" width="5.66666666666667" style="3" customWidth="1"/>
    <col min="20" max="20" width="8.66666666666667" style="3" customWidth="1"/>
    <col min="21" max="21" width="5.66666666666667" style="3" customWidth="1"/>
    <col min="22" max="22" width="7.66666666666667" style="3" customWidth="1"/>
    <col min="23" max="23" width="5.66666666666667" style="3" customWidth="1"/>
    <col min="24" max="24" width="7.66666666666667" style="3" customWidth="1"/>
    <col min="25" max="25" width="18.1666666666667" style="3" customWidth="1"/>
    <col min="26" max="26" width="8.16666666666667" style="270" customWidth="1"/>
    <col min="27" max="16384" width="9" style="3"/>
  </cols>
  <sheetData>
    <row r="1" customHeight="1" spans="1:26">
      <c r="A1" s="4" t="s">
        <v>398</v>
      </c>
    </row>
    <row r="2" s="1" customFormat="1" ht="30" customHeight="1" spans="1:26">
      <c r="A2" s="5" t="s">
        <v>1049</v>
      </c>
      <c r="B2" s="5"/>
      <c r="C2" s="5"/>
      <c r="D2" s="5"/>
      <c r="E2" s="5"/>
      <c r="F2" s="5"/>
      <c r="G2" s="5"/>
      <c r="H2" s="5"/>
      <c r="I2" s="5"/>
      <c r="J2" s="5"/>
      <c r="K2" s="5"/>
      <c r="L2" s="5"/>
      <c r="M2" s="5"/>
      <c r="N2" s="5"/>
      <c r="O2" s="5"/>
      <c r="P2" s="5"/>
      <c r="Q2" s="5"/>
      <c r="R2" s="5"/>
      <c r="S2" s="5"/>
      <c r="T2" s="5"/>
      <c r="U2" s="5"/>
      <c r="V2" s="5"/>
      <c r="W2" s="5"/>
      <c r="X2" s="5"/>
      <c r="Y2" s="5"/>
    </row>
    <row r="3" customHeight="1" spans="1:26">
      <c r="A3" s="2" t="str">
        <f>"评估基准日："&amp;TEXT(基本信息输入表!M7,"yyyy年mm月dd日")</f>
        <v>评估基准日：2025年11月30日</v>
      </c>
      <c r="B3" s="2"/>
      <c r="C3" s="2"/>
      <c r="D3" s="2"/>
      <c r="E3" s="2"/>
      <c r="F3" s="2"/>
      <c r="G3" s="2"/>
      <c r="H3" s="2"/>
      <c r="I3" s="2"/>
      <c r="J3" s="2"/>
      <c r="K3" s="2"/>
      <c r="L3" s="2"/>
      <c r="M3" s="2"/>
      <c r="N3" s="2"/>
      <c r="O3" s="2"/>
      <c r="P3" s="2"/>
      <c r="Q3" s="2"/>
      <c r="R3" s="2"/>
      <c r="S3" s="2"/>
      <c r="T3" s="2"/>
      <c r="U3" s="2"/>
      <c r="V3" s="2"/>
      <c r="W3" s="2"/>
      <c r="X3" s="2"/>
      <c r="Y3" s="2"/>
      <c r="Z3" s="3"/>
    </row>
    <row r="4" ht="14.25" customHeight="1" spans="1:26">
      <c r="A4" s="2"/>
      <c r="B4" s="2"/>
      <c r="C4" s="2"/>
      <c r="D4" s="2"/>
      <c r="E4" s="2"/>
      <c r="F4" s="2"/>
      <c r="G4" s="2"/>
      <c r="H4" s="2"/>
      <c r="I4" s="2"/>
      <c r="J4" s="2"/>
      <c r="K4" s="2"/>
      <c r="L4" s="2"/>
      <c r="M4" s="2"/>
      <c r="N4" s="2"/>
      <c r="O4" s="2"/>
      <c r="P4" s="2"/>
      <c r="Q4" s="2"/>
      <c r="R4" s="2"/>
      <c r="S4" s="2"/>
      <c r="T4" s="2"/>
      <c r="U4" s="2"/>
      <c r="V4" s="2"/>
      <c r="W4" s="2"/>
      <c r="X4" s="2"/>
      <c r="Y4" s="2" t="s">
        <v>1050</v>
      </c>
      <c r="Z4" s="3"/>
    </row>
    <row r="5" customHeight="1" spans="1:26">
      <c r="A5" s="8" t="str">
        <f>基本信息输入表!K6&amp;"："&amp;基本信息输入表!M6</f>
        <v>产权持有人：湖北省徽工生物技本研究有限公司</v>
      </c>
      <c r="B5" s="8"/>
      <c r="C5" s="8"/>
      <c r="D5" s="8"/>
      <c r="E5" s="8"/>
      <c r="F5" s="8"/>
      <c r="G5" s="8"/>
      <c r="H5" s="8"/>
      <c r="I5" s="8"/>
      <c r="J5" s="8"/>
      <c r="K5" s="8"/>
      <c r="L5" s="8"/>
      <c r="M5" s="8"/>
      <c r="N5" s="9"/>
      <c r="O5" s="9"/>
      <c r="P5" s="9"/>
      <c r="Q5" s="9"/>
      <c r="Y5" s="10" t="str">
        <f>"金额单位："&amp;基本信息输入表!M10&amp;"元"</f>
        <v>金额单位：人民币元</v>
      </c>
      <c r="Z5" s="3"/>
    </row>
    <row r="6" s="2" customFormat="1" ht="13.2" spans="1:26">
      <c r="A6" s="38" t="s">
        <v>401</v>
      </c>
      <c r="B6" s="86" t="s">
        <v>995</v>
      </c>
      <c r="C6" s="166" t="s">
        <v>1051</v>
      </c>
      <c r="D6" s="86" t="s">
        <v>1052</v>
      </c>
      <c r="E6" s="168" t="s">
        <v>1053</v>
      </c>
      <c r="F6" s="168" t="s">
        <v>709</v>
      </c>
      <c r="G6" s="168" t="s">
        <v>1040</v>
      </c>
      <c r="H6" s="168" t="s">
        <v>656</v>
      </c>
      <c r="I6" s="168" t="s">
        <v>659</v>
      </c>
      <c r="J6" s="168" t="s">
        <v>1043</v>
      </c>
      <c r="K6" s="168" t="s">
        <v>744</v>
      </c>
      <c r="L6" s="168" t="s">
        <v>1054</v>
      </c>
      <c r="M6" s="168" t="s">
        <v>1055</v>
      </c>
      <c r="N6" s="86" t="s">
        <v>986</v>
      </c>
      <c r="O6" s="85" t="s">
        <v>1012</v>
      </c>
      <c r="P6" s="271" t="s">
        <v>403</v>
      </c>
      <c r="Q6" s="272"/>
      <c r="R6" s="38" t="s">
        <v>502</v>
      </c>
      <c r="S6" s="38"/>
      <c r="T6" s="132" t="s">
        <v>864</v>
      </c>
      <c r="U6" s="38" t="s">
        <v>405</v>
      </c>
      <c r="V6" s="38"/>
      <c r="W6" s="38"/>
      <c r="X6" s="112" t="s">
        <v>407</v>
      </c>
      <c r="Y6" s="112" t="s">
        <v>503</v>
      </c>
    </row>
    <row r="7" s="2" customFormat="1" ht="13.2" spans="1:26">
      <c r="A7" s="133"/>
      <c r="B7" s="179"/>
      <c r="C7" s="256"/>
      <c r="D7" s="258"/>
      <c r="E7" s="170"/>
      <c r="F7" s="170"/>
      <c r="G7" s="170"/>
      <c r="H7" s="170"/>
      <c r="I7" s="257"/>
      <c r="J7" s="273"/>
      <c r="K7" s="273"/>
      <c r="L7" s="170"/>
      <c r="M7" s="257"/>
      <c r="N7" s="274"/>
      <c r="O7" s="275"/>
      <c r="P7" s="276" t="s">
        <v>944</v>
      </c>
      <c r="Q7" s="276" t="s">
        <v>989</v>
      </c>
      <c r="R7" s="138" t="s">
        <v>946</v>
      </c>
      <c r="S7" s="139" t="s">
        <v>947</v>
      </c>
      <c r="T7" s="140"/>
      <c r="U7" s="139" t="s">
        <v>946</v>
      </c>
      <c r="V7" s="141" t="s">
        <v>748</v>
      </c>
      <c r="W7" s="139" t="s">
        <v>947</v>
      </c>
      <c r="X7" s="141"/>
      <c r="Y7" s="277"/>
      <c r="Z7" s="14" t="s">
        <v>518</v>
      </c>
    </row>
    <row r="8" ht="15.6" spans="1:26">
      <c r="A8" s="15" t="str">
        <f>IF(E8="","",ROW()-7)</f>
        <v/>
      </c>
      <c r="B8" s="45"/>
      <c r="C8" s="45"/>
      <c r="D8" s="16"/>
      <c r="E8" s="16"/>
      <c r="F8" s="16"/>
      <c r="G8" s="16"/>
      <c r="H8" s="16"/>
      <c r="I8" s="32"/>
      <c r="J8" s="17"/>
      <c r="K8" s="17"/>
      <c r="L8" s="16"/>
      <c r="M8" s="32"/>
      <c r="N8" s="32"/>
      <c r="O8" s="16"/>
      <c r="P8" s="18"/>
      <c r="Q8" s="18"/>
      <c r="R8" s="18"/>
      <c r="S8" s="18"/>
      <c r="T8" s="18"/>
      <c r="U8" s="18"/>
      <c r="V8" s="18"/>
      <c r="W8" s="18">
        <f>IF(V8="",U8,V8*U8/100)</f>
        <v>0</v>
      </c>
      <c r="X8" s="18" t="str">
        <f>IF(S8-T8=0,"",(W8-S8+T8)/(S8-T8)*100)</f>
        <v/>
      </c>
      <c r="Y8" s="16"/>
      <c r="Z8" s="19" t="s">
        <v>519</v>
      </c>
    </row>
    <row r="9" ht="15.6" spans="1:26">
      <c r="A9" s="15" t="str">
        <f t="shared" ref="A9:A11" si="0">IF(E9="","",ROW()-7)</f>
        <v/>
      </c>
      <c r="B9" s="45"/>
      <c r="C9" s="45"/>
      <c r="D9" s="16"/>
      <c r="E9" s="16"/>
      <c r="F9" s="16"/>
      <c r="G9" s="16"/>
      <c r="H9" s="16"/>
      <c r="I9" s="32"/>
      <c r="J9" s="17"/>
      <c r="K9" s="17"/>
      <c r="L9" s="16"/>
      <c r="M9" s="32"/>
      <c r="N9" s="32"/>
      <c r="O9" s="16"/>
      <c r="P9" s="18"/>
      <c r="Q9" s="18"/>
      <c r="R9" s="18"/>
      <c r="S9" s="18"/>
      <c r="T9" s="18"/>
      <c r="U9" s="18"/>
      <c r="V9" s="18"/>
      <c r="W9" s="18">
        <f t="shared" ref="W9:W24" si="1">IF(V9="",U9,V9*U9/100)</f>
        <v>0</v>
      </c>
      <c r="X9" s="18" t="str">
        <f t="shared" ref="X9:X10" si="2">IF(S9-T9=0,"",(W9-S9+T9)/(S9-T9)*100)</f>
        <v/>
      </c>
      <c r="Y9" s="16"/>
      <c r="Z9" s="19" t="s">
        <v>520</v>
      </c>
    </row>
    <row r="10" ht="15.6" spans="1:26">
      <c r="A10" s="15" t="str">
        <f t="shared" si="0"/>
        <v/>
      </c>
      <c r="B10" s="45"/>
      <c r="C10" s="45"/>
      <c r="D10" s="16"/>
      <c r="E10" s="16"/>
      <c r="F10" s="16"/>
      <c r="G10" s="16"/>
      <c r="H10" s="16"/>
      <c r="I10" s="32"/>
      <c r="J10" s="17"/>
      <c r="K10" s="17"/>
      <c r="L10" s="16"/>
      <c r="M10" s="32"/>
      <c r="N10" s="32"/>
      <c r="O10" s="16"/>
      <c r="P10" s="18"/>
      <c r="Q10" s="18"/>
      <c r="R10" s="18"/>
      <c r="S10" s="18"/>
      <c r="T10" s="18"/>
      <c r="U10" s="18"/>
      <c r="V10" s="18"/>
      <c r="W10" s="18">
        <f t="shared" si="1"/>
        <v>0</v>
      </c>
      <c r="X10" s="18" t="str">
        <f t="shared" si="2"/>
        <v/>
      </c>
      <c r="Y10" s="16"/>
      <c r="Z10" s="19" t="s">
        <v>521</v>
      </c>
    </row>
    <row r="11" ht="15.6" spans="1:26">
      <c r="A11" s="15" t="str">
        <f t="shared" si="0"/>
        <v/>
      </c>
      <c r="B11" s="45"/>
      <c r="C11" s="45"/>
      <c r="D11" s="16"/>
      <c r="E11" s="16"/>
      <c r="F11" s="16"/>
      <c r="G11" s="16"/>
      <c r="H11" s="16"/>
      <c r="I11" s="32"/>
      <c r="J11" s="17"/>
      <c r="K11" s="17"/>
      <c r="L11" s="16"/>
      <c r="M11" s="32"/>
      <c r="N11" s="32"/>
      <c r="O11" s="16"/>
      <c r="P11" s="18"/>
      <c r="Q11" s="18"/>
      <c r="R11" s="18"/>
      <c r="S11" s="18"/>
      <c r="T11" s="18"/>
      <c r="U11" s="18"/>
      <c r="V11" s="18"/>
      <c r="W11" s="18">
        <f t="shared" si="1"/>
        <v>0</v>
      </c>
      <c r="X11" s="18" t="str">
        <f t="shared" ref="X11:X25" si="3">IF(S11-T11=0,"",(W11-S11+T11)/(S11-T11)*100)</f>
        <v/>
      </c>
      <c r="Y11" s="16"/>
      <c r="Z11" s="19" t="s">
        <v>522</v>
      </c>
    </row>
    <row r="12" ht="15.6" spans="1:26">
      <c r="A12" s="15" t="str">
        <f t="shared" ref="A12:A24" si="4">IF(E12="","",ROW()-7)</f>
        <v/>
      </c>
      <c r="B12" s="45"/>
      <c r="C12" s="45"/>
      <c r="D12" s="16"/>
      <c r="E12" s="16"/>
      <c r="F12" s="16"/>
      <c r="G12" s="16"/>
      <c r="H12" s="16"/>
      <c r="I12" s="32"/>
      <c r="J12" s="17"/>
      <c r="K12" s="17"/>
      <c r="L12" s="16"/>
      <c r="M12" s="32"/>
      <c r="N12" s="32"/>
      <c r="O12" s="16"/>
      <c r="P12" s="18"/>
      <c r="Q12" s="18"/>
      <c r="R12" s="18"/>
      <c r="S12" s="18"/>
      <c r="T12" s="18"/>
      <c r="U12" s="18"/>
      <c r="V12" s="18"/>
      <c r="W12" s="18">
        <f t="shared" si="1"/>
        <v>0</v>
      </c>
      <c r="X12" s="18" t="str">
        <f t="shared" si="3"/>
        <v/>
      </c>
      <c r="Y12" s="16"/>
      <c r="Z12" s="19" t="s">
        <v>523</v>
      </c>
    </row>
    <row r="13" ht="15.6" spans="1:26">
      <c r="A13" s="15" t="str">
        <f t="shared" si="4"/>
        <v/>
      </c>
      <c r="B13" s="45"/>
      <c r="C13" s="45"/>
      <c r="D13" s="16"/>
      <c r="E13" s="16"/>
      <c r="F13" s="16"/>
      <c r="G13" s="16"/>
      <c r="H13" s="16"/>
      <c r="I13" s="32"/>
      <c r="J13" s="17"/>
      <c r="K13" s="17"/>
      <c r="L13" s="16"/>
      <c r="M13" s="32"/>
      <c r="N13" s="32"/>
      <c r="O13" s="16"/>
      <c r="P13" s="18"/>
      <c r="Q13" s="18"/>
      <c r="R13" s="18"/>
      <c r="S13" s="18"/>
      <c r="T13" s="18"/>
      <c r="U13" s="18"/>
      <c r="V13" s="18"/>
      <c r="W13" s="18">
        <f t="shared" si="1"/>
        <v>0</v>
      </c>
      <c r="X13" s="18" t="str">
        <f t="shared" si="3"/>
        <v/>
      </c>
      <c r="Y13" s="16"/>
      <c r="Z13" s="19" t="s">
        <v>524</v>
      </c>
    </row>
    <row r="14" ht="15.6" spans="1:26">
      <c r="A14" s="15" t="str">
        <f t="shared" si="4"/>
        <v/>
      </c>
      <c r="B14" s="45"/>
      <c r="C14" s="45"/>
      <c r="D14" s="16"/>
      <c r="E14" s="16"/>
      <c r="F14" s="16"/>
      <c r="G14" s="16"/>
      <c r="H14" s="16"/>
      <c r="I14" s="32"/>
      <c r="J14" s="17"/>
      <c r="K14" s="17"/>
      <c r="L14" s="16"/>
      <c r="M14" s="32"/>
      <c r="N14" s="32"/>
      <c r="O14" s="16"/>
      <c r="P14" s="18"/>
      <c r="Q14" s="18"/>
      <c r="R14" s="18"/>
      <c r="S14" s="18"/>
      <c r="T14" s="18"/>
      <c r="U14" s="18"/>
      <c r="V14" s="18"/>
      <c r="W14" s="18">
        <f t="shared" si="1"/>
        <v>0</v>
      </c>
      <c r="X14" s="18" t="str">
        <f t="shared" si="3"/>
        <v/>
      </c>
      <c r="Y14" s="16"/>
      <c r="Z14" s="19" t="s">
        <v>525</v>
      </c>
    </row>
    <row r="15" ht="15.6" spans="1:26">
      <c r="A15" s="15" t="str">
        <f t="shared" si="4"/>
        <v/>
      </c>
      <c r="B15" s="45"/>
      <c r="C15" s="45"/>
      <c r="D15" s="16"/>
      <c r="E15" s="16"/>
      <c r="F15" s="16"/>
      <c r="G15" s="16"/>
      <c r="H15" s="16"/>
      <c r="I15" s="32"/>
      <c r="J15" s="17"/>
      <c r="K15" s="17"/>
      <c r="L15" s="16"/>
      <c r="M15" s="32"/>
      <c r="N15" s="32"/>
      <c r="O15" s="16"/>
      <c r="P15" s="18"/>
      <c r="Q15" s="18"/>
      <c r="R15" s="18"/>
      <c r="S15" s="18"/>
      <c r="T15" s="18"/>
      <c r="U15" s="18"/>
      <c r="V15" s="18"/>
      <c r="W15" s="18">
        <f t="shared" si="1"/>
        <v>0</v>
      </c>
      <c r="X15" s="18" t="str">
        <f t="shared" si="3"/>
        <v/>
      </c>
      <c r="Y15" s="16"/>
      <c r="Z15" s="19" t="s">
        <v>526</v>
      </c>
    </row>
    <row r="16" ht="15.6" spans="1:26">
      <c r="A16" s="15" t="str">
        <f t="shared" si="4"/>
        <v/>
      </c>
      <c r="B16" s="45"/>
      <c r="C16" s="45"/>
      <c r="D16" s="16"/>
      <c r="E16" s="16"/>
      <c r="F16" s="16"/>
      <c r="G16" s="16"/>
      <c r="H16" s="16"/>
      <c r="I16" s="32"/>
      <c r="J16" s="17"/>
      <c r="K16" s="17"/>
      <c r="L16" s="16"/>
      <c r="M16" s="32"/>
      <c r="N16" s="32"/>
      <c r="O16" s="16"/>
      <c r="P16" s="18"/>
      <c r="Q16" s="18"/>
      <c r="R16" s="18"/>
      <c r="S16" s="18"/>
      <c r="T16" s="18"/>
      <c r="U16" s="18"/>
      <c r="V16" s="18"/>
      <c r="W16" s="18">
        <f t="shared" si="1"/>
        <v>0</v>
      </c>
      <c r="X16" s="18" t="str">
        <f t="shared" si="3"/>
        <v/>
      </c>
      <c r="Y16" s="16"/>
      <c r="Z16" s="19" t="s">
        <v>527</v>
      </c>
    </row>
    <row r="17" ht="15.6" spans="1:26">
      <c r="A17" s="15" t="str">
        <f t="shared" si="4"/>
        <v/>
      </c>
      <c r="B17" s="45"/>
      <c r="C17" s="45"/>
      <c r="D17" s="16"/>
      <c r="E17" s="16"/>
      <c r="F17" s="16"/>
      <c r="G17" s="16"/>
      <c r="H17" s="16"/>
      <c r="I17" s="32"/>
      <c r="J17" s="17"/>
      <c r="K17" s="17"/>
      <c r="L17" s="16"/>
      <c r="M17" s="32"/>
      <c r="N17" s="32"/>
      <c r="O17" s="16"/>
      <c r="P17" s="18"/>
      <c r="Q17" s="18"/>
      <c r="R17" s="18"/>
      <c r="S17" s="18"/>
      <c r="T17" s="18"/>
      <c r="U17" s="18"/>
      <c r="V17" s="18"/>
      <c r="W17" s="18">
        <f t="shared" si="1"/>
        <v>0</v>
      </c>
      <c r="X17" s="18" t="str">
        <f t="shared" si="3"/>
        <v/>
      </c>
      <c r="Y17" s="16"/>
      <c r="Z17" s="19" t="s">
        <v>528</v>
      </c>
    </row>
    <row r="18" ht="15.6" spans="1:26">
      <c r="A18" s="15" t="str">
        <f t="shared" si="4"/>
        <v/>
      </c>
      <c r="B18" s="45"/>
      <c r="C18" s="45"/>
      <c r="D18" s="16"/>
      <c r="E18" s="16"/>
      <c r="F18" s="16"/>
      <c r="G18" s="16"/>
      <c r="H18" s="16"/>
      <c r="I18" s="32"/>
      <c r="J18" s="17"/>
      <c r="K18" s="17"/>
      <c r="L18" s="16"/>
      <c r="M18" s="32"/>
      <c r="N18" s="32"/>
      <c r="O18" s="16"/>
      <c r="P18" s="18"/>
      <c r="Q18" s="18"/>
      <c r="R18" s="18"/>
      <c r="S18" s="18"/>
      <c r="T18" s="18"/>
      <c r="U18" s="18"/>
      <c r="V18" s="18"/>
      <c r="W18" s="18">
        <f t="shared" si="1"/>
        <v>0</v>
      </c>
      <c r="X18" s="18" t="str">
        <f t="shared" si="3"/>
        <v/>
      </c>
      <c r="Y18" s="16"/>
      <c r="Z18" s="19" t="s">
        <v>529</v>
      </c>
    </row>
    <row r="19" ht="15.6" spans="1:26">
      <c r="A19" s="15" t="str">
        <f t="shared" si="4"/>
        <v/>
      </c>
      <c r="B19" s="45"/>
      <c r="C19" s="45"/>
      <c r="D19" s="16"/>
      <c r="E19" s="16"/>
      <c r="F19" s="16"/>
      <c r="G19" s="16"/>
      <c r="H19" s="16"/>
      <c r="I19" s="32"/>
      <c r="J19" s="17"/>
      <c r="K19" s="17"/>
      <c r="L19" s="16"/>
      <c r="M19" s="32"/>
      <c r="N19" s="32"/>
      <c r="O19" s="16"/>
      <c r="P19" s="18"/>
      <c r="Q19" s="18"/>
      <c r="R19" s="18"/>
      <c r="S19" s="18"/>
      <c r="T19" s="18"/>
      <c r="U19" s="18"/>
      <c r="V19" s="18"/>
      <c r="W19" s="18">
        <f t="shared" si="1"/>
        <v>0</v>
      </c>
      <c r="X19" s="18" t="str">
        <f t="shared" si="3"/>
        <v/>
      </c>
      <c r="Y19" s="16"/>
      <c r="Z19" s="19" t="s">
        <v>530</v>
      </c>
    </row>
    <row r="20" ht="15.6" spans="1:26">
      <c r="A20" s="15" t="str">
        <f t="shared" si="4"/>
        <v/>
      </c>
      <c r="B20" s="45"/>
      <c r="C20" s="45"/>
      <c r="D20" s="16"/>
      <c r="E20" s="16"/>
      <c r="F20" s="16"/>
      <c r="G20" s="16"/>
      <c r="H20" s="16"/>
      <c r="I20" s="32"/>
      <c r="J20" s="17"/>
      <c r="K20" s="17"/>
      <c r="L20" s="16"/>
      <c r="M20" s="32"/>
      <c r="N20" s="32"/>
      <c r="O20" s="16"/>
      <c r="P20" s="18"/>
      <c r="Q20" s="18"/>
      <c r="R20" s="18"/>
      <c r="S20" s="18"/>
      <c r="T20" s="18"/>
      <c r="U20" s="18"/>
      <c r="V20" s="18"/>
      <c r="W20" s="18">
        <f t="shared" si="1"/>
        <v>0</v>
      </c>
      <c r="X20" s="18" t="str">
        <f t="shared" si="3"/>
        <v/>
      </c>
      <c r="Y20" s="16"/>
      <c r="Z20" s="19" t="s">
        <v>531</v>
      </c>
    </row>
    <row r="21" ht="15.6" spans="1:26">
      <c r="A21" s="15" t="str">
        <f t="shared" si="4"/>
        <v/>
      </c>
      <c r="B21" s="45"/>
      <c r="C21" s="45"/>
      <c r="D21" s="16"/>
      <c r="E21" s="16"/>
      <c r="F21" s="16"/>
      <c r="G21" s="16"/>
      <c r="H21" s="16"/>
      <c r="I21" s="32"/>
      <c r="J21" s="17"/>
      <c r="K21" s="17"/>
      <c r="L21" s="16"/>
      <c r="M21" s="32"/>
      <c r="N21" s="32"/>
      <c r="O21" s="16"/>
      <c r="P21" s="18"/>
      <c r="Q21" s="18"/>
      <c r="R21" s="18"/>
      <c r="S21" s="18"/>
      <c r="T21" s="18"/>
      <c r="U21" s="18"/>
      <c r="V21" s="18"/>
      <c r="W21" s="18">
        <f t="shared" si="1"/>
        <v>0</v>
      </c>
      <c r="X21" s="18" t="str">
        <f t="shared" si="3"/>
        <v/>
      </c>
      <c r="Y21" s="16"/>
      <c r="Z21" s="19" t="s">
        <v>532</v>
      </c>
    </row>
    <row r="22" ht="15.6" spans="1:26">
      <c r="A22" s="15" t="str">
        <f t="shared" si="4"/>
        <v/>
      </c>
      <c r="B22" s="45"/>
      <c r="C22" s="45"/>
      <c r="D22" s="16"/>
      <c r="E22" s="16"/>
      <c r="F22" s="16"/>
      <c r="G22" s="16"/>
      <c r="H22" s="16"/>
      <c r="I22" s="32"/>
      <c r="J22" s="17"/>
      <c r="K22" s="17"/>
      <c r="L22" s="16"/>
      <c r="M22" s="32"/>
      <c r="N22" s="32"/>
      <c r="O22" s="16"/>
      <c r="P22" s="18"/>
      <c r="Q22" s="18"/>
      <c r="R22" s="18"/>
      <c r="S22" s="18"/>
      <c r="T22" s="18"/>
      <c r="U22" s="18"/>
      <c r="V22" s="18"/>
      <c r="W22" s="18">
        <f t="shared" si="1"/>
        <v>0</v>
      </c>
      <c r="X22" s="18" t="str">
        <f t="shared" si="3"/>
        <v/>
      </c>
      <c r="Y22" s="16"/>
      <c r="Z22" s="19" t="s">
        <v>533</v>
      </c>
    </row>
    <row r="23" ht="15.6" spans="1:26">
      <c r="A23" s="15" t="str">
        <f t="shared" si="4"/>
        <v/>
      </c>
      <c r="B23" s="45"/>
      <c r="C23" s="45"/>
      <c r="D23" s="16"/>
      <c r="E23" s="16"/>
      <c r="F23" s="16"/>
      <c r="G23" s="16"/>
      <c r="H23" s="16"/>
      <c r="I23" s="32"/>
      <c r="J23" s="17"/>
      <c r="K23" s="17"/>
      <c r="L23" s="16"/>
      <c r="M23" s="32"/>
      <c r="N23" s="32"/>
      <c r="O23" s="16"/>
      <c r="P23" s="18"/>
      <c r="Q23" s="18"/>
      <c r="R23" s="18"/>
      <c r="S23" s="18"/>
      <c r="T23" s="18"/>
      <c r="U23" s="18"/>
      <c r="V23" s="18"/>
      <c r="W23" s="18">
        <f t="shared" si="1"/>
        <v>0</v>
      </c>
      <c r="X23" s="18" t="str">
        <f t="shared" si="3"/>
        <v/>
      </c>
      <c r="Y23" s="16"/>
      <c r="Z23" s="19" t="s">
        <v>538</v>
      </c>
    </row>
    <row r="24" ht="15.6" spans="1:26">
      <c r="A24" s="15" t="str">
        <f t="shared" si="4"/>
        <v/>
      </c>
      <c r="B24" s="45"/>
      <c r="C24" s="45"/>
      <c r="D24" s="16"/>
      <c r="E24" s="16"/>
      <c r="F24" s="16"/>
      <c r="G24" s="16"/>
      <c r="H24" s="16"/>
      <c r="I24" s="32"/>
      <c r="J24" s="17"/>
      <c r="K24" s="17"/>
      <c r="L24" s="16"/>
      <c r="M24" s="32"/>
      <c r="N24" s="32"/>
      <c r="O24" s="16"/>
      <c r="P24" s="18"/>
      <c r="Q24" s="18"/>
      <c r="R24" s="18"/>
      <c r="S24" s="18"/>
      <c r="T24" s="18"/>
      <c r="U24" s="18"/>
      <c r="V24" s="18"/>
      <c r="W24" s="18">
        <f t="shared" si="1"/>
        <v>0</v>
      </c>
      <c r="X24" s="18" t="str">
        <f t="shared" si="3"/>
        <v/>
      </c>
      <c r="Y24" s="16"/>
      <c r="Z24" s="19" t="s">
        <v>539</v>
      </c>
    </row>
    <row r="25" ht="15.6" spans="1:26">
      <c r="A25" s="45" t="s">
        <v>1056</v>
      </c>
      <c r="B25" s="45"/>
      <c r="C25" s="45"/>
      <c r="D25" s="16"/>
      <c r="E25" s="16"/>
      <c r="F25" s="16"/>
      <c r="G25" s="16"/>
      <c r="H25" s="16"/>
      <c r="I25" s="32"/>
      <c r="J25" s="17"/>
      <c r="K25" s="17" t="s">
        <v>605</v>
      </c>
      <c r="L25" s="16"/>
      <c r="M25" s="32"/>
      <c r="N25" s="32"/>
      <c r="O25" s="16"/>
      <c r="P25" s="18">
        <f t="shared" ref="P25:U25" si="5">SUM(P8:P24)</f>
        <v>0</v>
      </c>
      <c r="Q25" s="18">
        <f t="shared" si="5"/>
        <v>0</v>
      </c>
      <c r="R25" s="18">
        <f t="shared" si="5"/>
        <v>0</v>
      </c>
      <c r="S25" s="18">
        <f t="shared" si="5"/>
        <v>0</v>
      </c>
      <c r="T25" s="18">
        <f t="shared" si="5"/>
        <v>0</v>
      </c>
      <c r="U25" s="18">
        <f t="shared" si="5"/>
        <v>0</v>
      </c>
      <c r="V25" s="18"/>
      <c r="W25" s="18">
        <f>SUM(W8:W24)</f>
        <v>0</v>
      </c>
      <c r="X25" s="18" t="str">
        <f t="shared" si="3"/>
        <v/>
      </c>
      <c r="Y25" s="16"/>
      <c r="Z25" s="2"/>
    </row>
    <row r="26" ht="15.6" spans="1:26">
      <c r="A26" s="45" t="s">
        <v>1057</v>
      </c>
      <c r="B26" s="45"/>
      <c r="C26" s="45"/>
      <c r="D26" s="16"/>
      <c r="E26" s="16"/>
      <c r="F26" s="16"/>
      <c r="G26" s="16"/>
      <c r="H26" s="16"/>
      <c r="I26" s="32"/>
      <c r="J26" s="17"/>
      <c r="K26" s="17"/>
      <c r="L26" s="16"/>
      <c r="M26" s="32"/>
      <c r="N26" s="32"/>
      <c r="O26" s="16"/>
      <c r="P26" s="18"/>
      <c r="Q26" s="18">
        <f>T25</f>
        <v>0</v>
      </c>
      <c r="R26" s="18"/>
      <c r="S26" s="18">
        <f>T25</f>
        <v>0</v>
      </c>
      <c r="T26" s="18"/>
      <c r="U26" s="18"/>
      <c r="V26" s="18"/>
      <c r="W26" s="18"/>
      <c r="X26" s="18"/>
      <c r="Y26" s="16"/>
      <c r="Z26" s="2"/>
    </row>
    <row r="27" customHeight="1" spans="1:26">
      <c r="A27" s="22" t="s">
        <v>1058</v>
      </c>
      <c r="B27" s="22"/>
      <c r="C27" s="22"/>
      <c r="D27" s="22"/>
      <c r="E27" s="22"/>
      <c r="F27" s="22"/>
      <c r="G27" s="278"/>
      <c r="H27" s="22"/>
      <c r="I27" s="22"/>
      <c r="J27" s="23"/>
      <c r="K27" s="30"/>
      <c r="L27" s="30"/>
      <c r="M27" s="30"/>
      <c r="N27" s="30"/>
      <c r="O27" s="30"/>
      <c r="P27" s="18">
        <f t="shared" ref="P27:S27" si="6">P25-P26</f>
        <v>0</v>
      </c>
      <c r="Q27" s="18">
        <f t="shared" si="6"/>
        <v>0</v>
      </c>
      <c r="R27" s="18">
        <f t="shared" si="6"/>
        <v>0</v>
      </c>
      <c r="S27" s="18">
        <f t="shared" si="6"/>
        <v>0</v>
      </c>
      <c r="T27" s="18"/>
      <c r="U27" s="18">
        <f>U25</f>
        <v>0</v>
      </c>
      <c r="V27" s="18"/>
      <c r="W27" s="18">
        <f>W25</f>
        <v>0</v>
      </c>
      <c r="X27" s="18" t="str">
        <f>IF(S27=0,"",(W27-S27)/S27*100)</f>
        <v/>
      </c>
      <c r="Y27" s="252"/>
      <c r="Z27" s="3"/>
    </row>
    <row r="28" customHeight="1" spans="1:26">
      <c r="A28" s="3" t="str">
        <f>基本信息输入表!$K$6&amp;"填表人："&amp;基本信息输入表!$M$63</f>
        <v>产权持有人填表人：袁佳</v>
      </c>
      <c r="W28" s="3" t="str">
        <f>"评估人员："&amp;基本信息输入表!$Q$63</f>
        <v>评估人员：韩策</v>
      </c>
      <c r="Z28" s="27"/>
    </row>
    <row r="29" customHeight="1" spans="1:26">
      <c r="A29" s="3" t="str">
        <f>"填表日期："&amp;YEAR(基本信息输入表!$O$63)&amp;"年"&amp;MONTH(基本信息输入表!$O$63)&amp;"月"&amp;DAY(基本信息输入表!$O$63)&amp;"日"</f>
        <v>填表日期：2025年12月15日</v>
      </c>
      <c r="Z29" s="3"/>
    </row>
    <row r="30" customHeight="1" spans="1:26">
      <c r="Z30" s="3"/>
    </row>
    <row r="31" customHeight="1" spans="1:26">
      <c r="Z31" s="3"/>
    </row>
    <row r="32" customHeight="1" spans="1:26">
      <c r="Z32" s="3"/>
    </row>
    <row r="33" customHeight="1" spans="26:26">
      <c r="Z33" s="3"/>
    </row>
    <row r="34" customHeight="1" spans="26:26">
      <c r="Z34" s="3"/>
    </row>
    <row r="35" customHeight="1" spans="26:26">
      <c r="Z35" s="3"/>
    </row>
    <row r="36" customHeight="1" spans="26:26">
      <c r="Z36" s="3"/>
    </row>
    <row r="37" customHeight="1" spans="26:26">
      <c r="Z37" s="3"/>
    </row>
    <row r="38" customHeight="1" spans="26:26">
      <c r="Z38" s="3"/>
    </row>
  </sheetData>
  <mergeCells count="27">
    <mergeCell ref="A2:Y2"/>
    <mergeCell ref="A3:Y3"/>
    <mergeCell ref="A5:M5"/>
    <mergeCell ref="P6:Q6"/>
    <mergeCell ref="R6:S6"/>
    <mergeCell ref="U6:W6"/>
    <mergeCell ref="A25:E25"/>
    <mergeCell ref="A26:E26"/>
    <mergeCell ref="A27:E27"/>
    <mergeCell ref="A6:A7"/>
    <mergeCell ref="B6:B7"/>
    <mergeCell ref="C6:C7"/>
    <mergeCell ref="D6:D7"/>
    <mergeCell ref="E6:E7"/>
    <mergeCell ref="F6:F7"/>
    <mergeCell ref="G6:G7"/>
    <mergeCell ref="H6:H7"/>
    <mergeCell ref="I6:I7"/>
    <mergeCell ref="J6:J7"/>
    <mergeCell ref="K6:K7"/>
    <mergeCell ref="L6:L7"/>
    <mergeCell ref="M6:M7"/>
    <mergeCell ref="N6:N7"/>
    <mergeCell ref="O6:O7"/>
    <mergeCell ref="T6:T7"/>
    <mergeCell ref="X6:X7"/>
    <mergeCell ref="Y6:Y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scale="57" fitToHeight="0" orientation="landscape"/>
  <headerFooter scaleWithDoc="0">
    <oddFooter>&amp;C&amp;"宋体,常规"&amp;10第&amp;"Arial Narrow,常规"&amp;P&amp;"宋体,常规"页，共&amp;"Arial Narrow,常规"&amp;N&amp;"宋体,常规"页</oddFooter>
  </headerFooter>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电子设备">
    <pageSetUpPr fitToPage="1"/>
  </sheetPr>
  <dimension ref="A1:K183"/>
  <sheetViews>
    <sheetView showGridLines="0" tabSelected="1" view="pageBreakPreview" zoomScaleNormal="100" workbookViewId="0">
      <selection activeCell="H18" sqref="H18"/>
    </sheetView>
  </sheetViews>
  <sheetFormatPr defaultColWidth="9" defaultRowHeight="15.75" customHeight="1"/>
  <cols>
    <col min="1" max="1" width="6.16666666666667" style="3" customWidth="1"/>
    <col min="2" max="2" width="18" style="3" customWidth="1"/>
    <col min="3" max="3" width="19.0833333333333" style="3" customWidth="1"/>
    <col min="4" max="4" width="23.5" style="3" customWidth="1"/>
    <col min="5" max="5" width="7.9" style="2" customWidth="1"/>
    <col min="6" max="6" width="8" style="3" customWidth="1"/>
    <col min="7" max="7" width="8.75" style="3" customWidth="1"/>
    <col min="8" max="8" width="8.91666666666667" style="3" customWidth="1"/>
    <col min="9" max="9" width="12.6666666666667" style="3" hidden="1" customWidth="1"/>
    <col min="10" max="10" width="11.4166666666667" style="3" customWidth="1"/>
    <col min="11" max="11" width="8.16666666666667" style="3" customWidth="1"/>
    <col min="12" max="16384" width="9" style="3"/>
  </cols>
  <sheetData>
    <row r="1" customHeight="1" spans="1:11">
      <c r="A1" s="4" t="s">
        <v>135</v>
      </c>
    </row>
    <row r="2" s="1" customFormat="1" ht="30" customHeight="1" spans="1:11">
      <c r="A2" s="5" t="s">
        <v>1059</v>
      </c>
      <c r="B2" s="5"/>
      <c r="C2" s="5"/>
      <c r="D2" s="5"/>
      <c r="E2" s="5"/>
      <c r="F2" s="5"/>
      <c r="G2" s="5"/>
      <c r="H2" s="5"/>
      <c r="I2" s="5"/>
      <c r="J2" s="5"/>
      <c r="K2" s="5"/>
    </row>
    <row r="3" customHeight="1" spans="1:11">
      <c r="A3" s="24" t="s">
        <v>1060</v>
      </c>
      <c r="B3" s="2"/>
      <c r="C3" s="2"/>
      <c r="D3" s="2"/>
      <c r="F3" s="2"/>
      <c r="G3" s="2"/>
      <c r="H3" s="2"/>
      <c r="I3" s="2"/>
      <c r="J3" s="2"/>
      <c r="K3" s="2"/>
    </row>
    <row r="4" ht="14.25" customHeight="1" spans="1:11">
      <c r="A4" s="2"/>
      <c r="B4" s="2"/>
      <c r="C4" s="2"/>
      <c r="D4" s="2"/>
      <c r="F4" s="2"/>
      <c r="G4" s="2"/>
      <c r="H4" s="2"/>
      <c r="I4" s="2"/>
      <c r="J4" s="2"/>
      <c r="K4" s="2"/>
    </row>
    <row r="5" customHeight="1" spans="1:11">
      <c r="A5" s="8" t="s">
        <v>1061</v>
      </c>
      <c r="B5" s="8"/>
      <c r="C5" s="8"/>
      <c r="D5" s="8"/>
      <c r="K5" s="10" t="s">
        <v>1062</v>
      </c>
    </row>
    <row r="6" s="2" customFormat="1" ht="23" customHeight="1" spans="1:11">
      <c r="A6" s="38" t="s">
        <v>1063</v>
      </c>
      <c r="B6" s="255" t="s">
        <v>976</v>
      </c>
      <c r="C6" s="168" t="s">
        <v>1064</v>
      </c>
      <c r="D6" s="168" t="s">
        <v>1065</v>
      </c>
      <c r="E6" s="168" t="s">
        <v>743</v>
      </c>
      <c r="F6" s="168" t="s">
        <v>690</v>
      </c>
      <c r="G6" s="86" t="s">
        <v>1066</v>
      </c>
      <c r="H6" s="38" t="s">
        <v>766</v>
      </c>
      <c r="I6" s="38"/>
      <c r="J6" s="38"/>
      <c r="K6" s="112" t="s">
        <v>712</v>
      </c>
    </row>
    <row r="7" s="2" customFormat="1" ht="13.2" spans="1:11">
      <c r="A7" s="133"/>
      <c r="B7" s="256"/>
      <c r="C7" s="170"/>
      <c r="D7" s="170"/>
      <c r="E7" s="170"/>
      <c r="F7" s="257"/>
      <c r="G7" s="258"/>
      <c r="H7" s="139" t="s">
        <v>944</v>
      </c>
      <c r="I7" s="141" t="s">
        <v>1067</v>
      </c>
      <c r="J7" s="139" t="s">
        <v>989</v>
      </c>
      <c r="K7" s="134"/>
    </row>
    <row r="8" s="253" customFormat="1" customHeight="1" spans="1:11">
      <c r="A8" s="259">
        <v>1</v>
      </c>
      <c r="B8" s="260" t="s">
        <v>1068</v>
      </c>
      <c r="C8" s="102" t="s">
        <v>1069</v>
      </c>
      <c r="D8" s="102" t="s">
        <v>1070</v>
      </c>
      <c r="E8" s="261" t="s">
        <v>1071</v>
      </c>
      <c r="F8" s="262">
        <v>1</v>
      </c>
      <c r="G8" s="102">
        <v>201</v>
      </c>
      <c r="H8" s="263">
        <v>200</v>
      </c>
      <c r="I8" s="264"/>
      <c r="J8" s="263">
        <v>200</v>
      </c>
      <c r="K8" s="102"/>
    </row>
    <row r="9" s="253" customFormat="1" customHeight="1" spans="1:11">
      <c r="A9" s="259">
        <v>2</v>
      </c>
      <c r="B9" s="260" t="s">
        <v>1072</v>
      </c>
      <c r="C9" s="102" t="s">
        <v>1073</v>
      </c>
      <c r="D9" s="102"/>
      <c r="E9" s="261" t="s">
        <v>1071</v>
      </c>
      <c r="F9" s="262">
        <v>1</v>
      </c>
      <c r="G9" s="102">
        <v>201</v>
      </c>
      <c r="H9" s="263">
        <v>80</v>
      </c>
      <c r="I9" s="264"/>
      <c r="J9" s="263">
        <v>80</v>
      </c>
      <c r="K9" s="102"/>
    </row>
    <row r="10" s="253" customFormat="1" customHeight="1" spans="1:11">
      <c r="A10" s="259">
        <v>3</v>
      </c>
      <c r="B10" s="262">
        <v>11001040000020</v>
      </c>
      <c r="C10" s="91" t="s">
        <v>1074</v>
      </c>
      <c r="D10" s="102" t="s">
        <v>1075</v>
      </c>
      <c r="E10" s="261" t="s">
        <v>1071</v>
      </c>
      <c r="F10" s="262">
        <v>1</v>
      </c>
      <c r="G10" s="102">
        <v>201</v>
      </c>
      <c r="H10" s="263">
        <v>100</v>
      </c>
      <c r="I10" s="264"/>
      <c r="J10" s="263">
        <v>100</v>
      </c>
      <c r="K10" s="102"/>
    </row>
    <row r="11" s="253" customFormat="1" customHeight="1" spans="1:11">
      <c r="A11" s="259">
        <v>4</v>
      </c>
      <c r="B11" s="262" t="s">
        <v>1076</v>
      </c>
      <c r="C11" s="91" t="s">
        <v>1077</v>
      </c>
      <c r="D11" s="102" t="s">
        <v>1078</v>
      </c>
      <c r="E11" s="261" t="s">
        <v>1071</v>
      </c>
      <c r="F11" s="262">
        <v>1</v>
      </c>
      <c r="G11" s="102">
        <v>201</v>
      </c>
      <c r="H11" s="263">
        <v>2000</v>
      </c>
      <c r="I11" s="264"/>
      <c r="J11" s="263">
        <v>2000</v>
      </c>
      <c r="K11" s="102"/>
    </row>
    <row r="12" s="253" customFormat="1" customHeight="1" spans="1:11">
      <c r="A12" s="259">
        <v>5</v>
      </c>
      <c r="B12" s="262">
        <v>11001040000014</v>
      </c>
      <c r="C12" s="102" t="s">
        <v>1079</v>
      </c>
      <c r="D12" s="102" t="s">
        <v>1080</v>
      </c>
      <c r="E12" s="261" t="s">
        <v>1071</v>
      </c>
      <c r="F12" s="262">
        <v>1</v>
      </c>
      <c r="G12" s="102">
        <v>201</v>
      </c>
      <c r="H12" s="263">
        <v>200</v>
      </c>
      <c r="I12" s="264"/>
      <c r="J12" s="263">
        <v>200</v>
      </c>
      <c r="K12" s="102"/>
    </row>
    <row r="13" s="253" customFormat="1" customHeight="1" spans="1:11">
      <c r="A13" s="259">
        <v>6</v>
      </c>
      <c r="B13" s="262">
        <v>11001040000021</v>
      </c>
      <c r="C13" s="102" t="s">
        <v>1081</v>
      </c>
      <c r="D13" s="102" t="s">
        <v>1082</v>
      </c>
      <c r="E13" s="261" t="s">
        <v>1071</v>
      </c>
      <c r="F13" s="262">
        <v>1</v>
      </c>
      <c r="G13" s="102">
        <v>201</v>
      </c>
      <c r="H13" s="263">
        <v>100</v>
      </c>
      <c r="I13" s="264"/>
      <c r="J13" s="263">
        <v>100</v>
      </c>
      <c r="K13" s="102"/>
    </row>
    <row r="14" s="253" customFormat="1" customHeight="1" spans="1:11">
      <c r="A14" s="259">
        <v>7</v>
      </c>
      <c r="B14" s="262" t="s">
        <v>1083</v>
      </c>
      <c r="C14" s="91" t="s">
        <v>1084</v>
      </c>
      <c r="D14" s="102" t="s">
        <v>1085</v>
      </c>
      <c r="E14" s="261" t="s">
        <v>1071</v>
      </c>
      <c r="F14" s="262">
        <v>1</v>
      </c>
      <c r="G14" s="102">
        <v>201</v>
      </c>
      <c r="H14" s="263">
        <v>50</v>
      </c>
      <c r="I14" s="264"/>
      <c r="J14" s="263">
        <v>50</v>
      </c>
      <c r="K14" s="102"/>
    </row>
    <row r="15" s="253" customFormat="1" customHeight="1" spans="1:11">
      <c r="A15" s="259">
        <v>8</v>
      </c>
      <c r="B15" s="262">
        <v>11001060000012</v>
      </c>
      <c r="C15" s="102" t="s">
        <v>1086</v>
      </c>
      <c r="D15" s="102" t="s">
        <v>1087</v>
      </c>
      <c r="E15" s="261" t="s">
        <v>1071</v>
      </c>
      <c r="F15" s="262">
        <v>1</v>
      </c>
      <c r="G15" s="102">
        <v>201</v>
      </c>
      <c r="H15" s="263">
        <v>2000</v>
      </c>
      <c r="I15" s="264"/>
      <c r="J15" s="263">
        <v>2000</v>
      </c>
      <c r="K15" s="102"/>
    </row>
    <row r="16" s="253" customFormat="1" customHeight="1" spans="1:11">
      <c r="A16" s="259">
        <v>9</v>
      </c>
      <c r="B16" s="262" t="s">
        <v>1088</v>
      </c>
      <c r="C16" s="102" t="s">
        <v>1089</v>
      </c>
      <c r="D16" s="102" t="s">
        <v>1090</v>
      </c>
      <c r="E16" s="261" t="s">
        <v>1071</v>
      </c>
      <c r="F16" s="262">
        <v>1</v>
      </c>
      <c r="G16" s="102">
        <v>201</v>
      </c>
      <c r="H16" s="263">
        <v>100</v>
      </c>
      <c r="I16" s="264"/>
      <c r="J16" s="263">
        <v>100</v>
      </c>
      <c r="K16" s="102"/>
    </row>
    <row r="17" s="253" customFormat="1" customHeight="1" spans="1:11">
      <c r="A17" s="259">
        <v>10</v>
      </c>
      <c r="B17" s="262">
        <v>11001060000013</v>
      </c>
      <c r="C17" s="102" t="s">
        <v>1086</v>
      </c>
      <c r="D17" s="102" t="s">
        <v>1087</v>
      </c>
      <c r="E17" s="261" t="s">
        <v>1071</v>
      </c>
      <c r="F17" s="262">
        <v>1</v>
      </c>
      <c r="G17" s="102">
        <v>202</v>
      </c>
      <c r="H17" s="263">
        <v>2000</v>
      </c>
      <c r="I17" s="264"/>
      <c r="J17" s="263">
        <v>2000</v>
      </c>
      <c r="K17" s="102"/>
    </row>
    <row r="18" s="253" customFormat="1" customHeight="1" spans="1:11">
      <c r="A18" s="259">
        <v>11</v>
      </c>
      <c r="B18" s="262" t="s">
        <v>1091</v>
      </c>
      <c r="C18" s="102" t="s">
        <v>1092</v>
      </c>
      <c r="D18" s="102" t="s">
        <v>1093</v>
      </c>
      <c r="E18" s="261" t="s">
        <v>1071</v>
      </c>
      <c r="F18" s="262">
        <v>1</v>
      </c>
      <c r="G18" s="102">
        <v>202</v>
      </c>
      <c r="H18" s="263">
        <v>500</v>
      </c>
      <c r="I18" s="264"/>
      <c r="J18" s="263">
        <v>500</v>
      </c>
      <c r="K18" s="102"/>
    </row>
    <row r="19" s="253" customFormat="1" customHeight="1" spans="1:11">
      <c r="A19" s="259">
        <v>12</v>
      </c>
      <c r="B19" s="262">
        <v>11001040000008</v>
      </c>
      <c r="C19" s="102" t="s">
        <v>1094</v>
      </c>
      <c r="D19" s="102" t="s">
        <v>1095</v>
      </c>
      <c r="E19" s="261" t="s">
        <v>1071</v>
      </c>
      <c r="F19" s="262">
        <v>1</v>
      </c>
      <c r="G19" s="102">
        <v>202</v>
      </c>
      <c r="H19" s="263">
        <v>1500</v>
      </c>
      <c r="I19" s="264"/>
      <c r="J19" s="263">
        <v>1500</v>
      </c>
      <c r="K19" s="102"/>
    </row>
    <row r="20" s="253" customFormat="1" customHeight="1" spans="1:11">
      <c r="A20" s="259">
        <v>13</v>
      </c>
      <c r="B20" s="262">
        <v>11001040000016</v>
      </c>
      <c r="C20" s="91" t="s">
        <v>1096</v>
      </c>
      <c r="D20" s="102" t="s">
        <v>1097</v>
      </c>
      <c r="E20" s="261" t="s">
        <v>1071</v>
      </c>
      <c r="F20" s="262">
        <v>1</v>
      </c>
      <c r="G20" s="102">
        <v>202</v>
      </c>
      <c r="H20" s="263">
        <v>1000</v>
      </c>
      <c r="I20" s="264"/>
      <c r="J20" s="263">
        <v>1000</v>
      </c>
      <c r="K20" s="102"/>
    </row>
    <row r="21" s="253" customFormat="1" customHeight="1" spans="1:11">
      <c r="A21" s="259">
        <v>14</v>
      </c>
      <c r="B21" s="262" t="s">
        <v>1098</v>
      </c>
      <c r="C21" s="102" t="s">
        <v>1099</v>
      </c>
      <c r="D21" s="102" t="s">
        <v>1100</v>
      </c>
      <c r="E21" s="261" t="s">
        <v>1071</v>
      </c>
      <c r="F21" s="262">
        <v>1</v>
      </c>
      <c r="G21" s="102">
        <v>202</v>
      </c>
      <c r="H21" s="263">
        <v>100</v>
      </c>
      <c r="I21" s="264"/>
      <c r="J21" s="263">
        <v>100</v>
      </c>
      <c r="K21" s="102"/>
    </row>
    <row r="22" s="253" customFormat="1" customHeight="1" spans="1:11">
      <c r="A22" s="259">
        <v>15</v>
      </c>
      <c r="B22" s="262">
        <v>11001040000004</v>
      </c>
      <c r="C22" s="102" t="s">
        <v>1101</v>
      </c>
      <c r="D22" s="102" t="s">
        <v>1102</v>
      </c>
      <c r="E22" s="261" t="s">
        <v>1071</v>
      </c>
      <c r="F22" s="262">
        <v>1</v>
      </c>
      <c r="G22" s="102">
        <v>202</v>
      </c>
      <c r="H22" s="263">
        <v>500</v>
      </c>
      <c r="I22" s="264"/>
      <c r="J22" s="263">
        <v>500</v>
      </c>
      <c r="K22" s="102"/>
    </row>
    <row r="23" s="253" customFormat="1" customHeight="1" spans="1:11">
      <c r="A23" s="259">
        <v>16</v>
      </c>
      <c r="B23" s="262">
        <v>11001040000012</v>
      </c>
      <c r="C23" s="102" t="s">
        <v>1103</v>
      </c>
      <c r="D23" s="102" t="s">
        <v>1104</v>
      </c>
      <c r="E23" s="261" t="s">
        <v>1071</v>
      </c>
      <c r="F23" s="262">
        <v>1</v>
      </c>
      <c r="G23" s="102">
        <v>202</v>
      </c>
      <c r="H23" s="263">
        <v>300</v>
      </c>
      <c r="I23" s="264"/>
      <c r="J23" s="263">
        <v>300</v>
      </c>
      <c r="K23" s="102"/>
    </row>
    <row r="24" s="253" customFormat="1" customHeight="1" spans="1:11">
      <c r="A24" s="259">
        <v>17</v>
      </c>
      <c r="B24" s="262">
        <v>11001040000006</v>
      </c>
      <c r="C24" s="102" t="s">
        <v>1105</v>
      </c>
      <c r="D24" s="102" t="s">
        <v>1106</v>
      </c>
      <c r="E24" s="261" t="s">
        <v>1071</v>
      </c>
      <c r="F24" s="262">
        <v>1</v>
      </c>
      <c r="G24" s="102">
        <v>202</v>
      </c>
      <c r="H24" s="263">
        <v>200</v>
      </c>
      <c r="I24" s="264"/>
      <c r="J24" s="263">
        <v>200</v>
      </c>
      <c r="K24" s="102"/>
    </row>
    <row r="25" s="253" customFormat="1" customHeight="1" spans="1:11">
      <c r="A25" s="259">
        <v>18</v>
      </c>
      <c r="B25" s="262" t="s">
        <v>1107</v>
      </c>
      <c r="C25" s="102" t="s">
        <v>1073</v>
      </c>
      <c r="D25" s="102"/>
      <c r="E25" s="261" t="s">
        <v>1071</v>
      </c>
      <c r="F25" s="262">
        <v>1</v>
      </c>
      <c r="G25" s="102">
        <v>202</v>
      </c>
      <c r="H25" s="263">
        <v>80</v>
      </c>
      <c r="I25" s="264"/>
      <c r="J25" s="263">
        <v>80</v>
      </c>
      <c r="K25" s="102"/>
    </row>
    <row r="26" s="253" customFormat="1" customHeight="1" spans="1:11">
      <c r="A26" s="259">
        <v>19</v>
      </c>
      <c r="B26" s="262" t="s">
        <v>1108</v>
      </c>
      <c r="C26" s="102" t="s">
        <v>1109</v>
      </c>
      <c r="D26" s="102"/>
      <c r="E26" s="261" t="s">
        <v>1071</v>
      </c>
      <c r="F26" s="262">
        <v>1</v>
      </c>
      <c r="G26" s="102">
        <v>202</v>
      </c>
      <c r="H26" s="263">
        <v>30</v>
      </c>
      <c r="I26" s="264"/>
      <c r="J26" s="263">
        <v>30</v>
      </c>
      <c r="K26" s="102"/>
    </row>
    <row r="27" s="253" customFormat="1" customHeight="1" spans="1:11">
      <c r="A27" s="259">
        <v>20</v>
      </c>
      <c r="B27" s="262" t="s">
        <v>1110</v>
      </c>
      <c r="C27" s="102" t="s">
        <v>1073</v>
      </c>
      <c r="D27" s="102"/>
      <c r="E27" s="261" t="s">
        <v>1071</v>
      </c>
      <c r="F27" s="262">
        <v>1</v>
      </c>
      <c r="G27" s="102">
        <v>202</v>
      </c>
      <c r="H27" s="263">
        <v>80</v>
      </c>
      <c r="I27" s="264"/>
      <c r="J27" s="263">
        <v>80</v>
      </c>
      <c r="K27" s="102"/>
    </row>
    <row r="28" s="253" customFormat="1" customHeight="1" spans="1:11">
      <c r="A28" s="259">
        <v>21</v>
      </c>
      <c r="B28" s="262" t="s">
        <v>1111</v>
      </c>
      <c r="C28" s="102" t="s">
        <v>1073</v>
      </c>
      <c r="D28" s="102"/>
      <c r="E28" s="261" t="s">
        <v>1071</v>
      </c>
      <c r="F28" s="262">
        <v>1</v>
      </c>
      <c r="G28" s="102">
        <v>202</v>
      </c>
      <c r="H28" s="263">
        <v>80</v>
      </c>
      <c r="I28" s="264"/>
      <c r="J28" s="263">
        <v>80</v>
      </c>
      <c r="K28" s="102"/>
    </row>
    <row r="29" s="253" customFormat="1" customHeight="1" spans="1:11">
      <c r="A29" s="259">
        <v>22</v>
      </c>
      <c r="B29" s="262" t="s">
        <v>1112</v>
      </c>
      <c r="C29" s="102" t="s">
        <v>1073</v>
      </c>
      <c r="D29" s="102"/>
      <c r="E29" s="261" t="s">
        <v>1071</v>
      </c>
      <c r="F29" s="262">
        <v>1</v>
      </c>
      <c r="G29" s="102">
        <v>202</v>
      </c>
      <c r="H29" s="263">
        <v>80</v>
      </c>
      <c r="I29" s="264"/>
      <c r="J29" s="263">
        <v>80</v>
      </c>
      <c r="K29" s="102"/>
    </row>
    <row r="30" s="253" customFormat="1" customHeight="1" spans="1:11">
      <c r="A30" s="259">
        <v>23</v>
      </c>
      <c r="B30" s="262" t="s">
        <v>1113</v>
      </c>
      <c r="C30" s="102" t="s">
        <v>1073</v>
      </c>
      <c r="D30" s="102"/>
      <c r="E30" s="261" t="s">
        <v>1071</v>
      </c>
      <c r="F30" s="262">
        <v>1</v>
      </c>
      <c r="G30" s="102">
        <v>202</v>
      </c>
      <c r="H30" s="263">
        <v>80</v>
      </c>
      <c r="I30" s="264"/>
      <c r="J30" s="263">
        <v>80</v>
      </c>
      <c r="K30" s="102"/>
    </row>
    <row r="31" s="253" customFormat="1" customHeight="1" spans="1:11">
      <c r="A31" s="259">
        <v>24</v>
      </c>
      <c r="B31" s="262">
        <v>11001040000028</v>
      </c>
      <c r="C31" s="102" t="s">
        <v>1114</v>
      </c>
      <c r="D31" s="102" t="s">
        <v>1115</v>
      </c>
      <c r="E31" s="261" t="s">
        <v>1071</v>
      </c>
      <c r="F31" s="262">
        <v>1</v>
      </c>
      <c r="G31" s="102">
        <v>203</v>
      </c>
      <c r="H31" s="263">
        <v>200</v>
      </c>
      <c r="I31" s="264"/>
      <c r="J31" s="263">
        <v>200</v>
      </c>
      <c r="K31" s="102"/>
    </row>
    <row r="32" s="253" customFormat="1" customHeight="1" spans="1:11">
      <c r="A32" s="259">
        <v>25</v>
      </c>
      <c r="B32" s="262">
        <v>11001040000038</v>
      </c>
      <c r="C32" s="102" t="s">
        <v>1116</v>
      </c>
      <c r="D32" s="102" t="s">
        <v>1117</v>
      </c>
      <c r="E32" s="261" t="s">
        <v>1071</v>
      </c>
      <c r="F32" s="262">
        <v>1</v>
      </c>
      <c r="G32" s="102">
        <v>203</v>
      </c>
      <c r="H32" s="263">
        <v>50</v>
      </c>
      <c r="I32" s="264"/>
      <c r="J32" s="263">
        <v>50</v>
      </c>
      <c r="K32" s="102"/>
    </row>
    <row r="33" s="253" customFormat="1" customHeight="1" spans="1:11">
      <c r="A33" s="259">
        <v>26</v>
      </c>
      <c r="B33" s="262">
        <v>11001040000036</v>
      </c>
      <c r="C33" s="102" t="s">
        <v>1118</v>
      </c>
      <c r="D33" s="102" t="s">
        <v>1119</v>
      </c>
      <c r="E33" s="261" t="s">
        <v>1071</v>
      </c>
      <c r="F33" s="262">
        <v>1</v>
      </c>
      <c r="G33" s="102">
        <v>203</v>
      </c>
      <c r="H33" s="263">
        <v>50</v>
      </c>
      <c r="I33" s="264"/>
      <c r="J33" s="263">
        <v>50</v>
      </c>
      <c r="K33" s="102"/>
    </row>
    <row r="34" s="253" customFormat="1" customHeight="1" spans="1:11">
      <c r="A34" s="259">
        <v>27</v>
      </c>
      <c r="B34" s="262">
        <v>11001040000039</v>
      </c>
      <c r="C34" s="102" t="s">
        <v>1120</v>
      </c>
      <c r="D34" s="102" t="s">
        <v>1121</v>
      </c>
      <c r="E34" s="261" t="s">
        <v>1071</v>
      </c>
      <c r="F34" s="262">
        <v>1</v>
      </c>
      <c r="G34" s="102">
        <v>203</v>
      </c>
      <c r="H34" s="263">
        <v>50</v>
      </c>
      <c r="I34" s="264"/>
      <c r="J34" s="263">
        <v>50</v>
      </c>
      <c r="K34" s="102"/>
    </row>
    <row r="35" s="253" customFormat="1" customHeight="1" spans="1:11">
      <c r="A35" s="259">
        <v>28</v>
      </c>
      <c r="B35" s="262">
        <v>11001040000037</v>
      </c>
      <c r="C35" s="102" t="s">
        <v>1122</v>
      </c>
      <c r="D35" s="102" t="s">
        <v>1123</v>
      </c>
      <c r="E35" s="261" t="s">
        <v>1071</v>
      </c>
      <c r="F35" s="262">
        <v>1</v>
      </c>
      <c r="G35" s="102">
        <v>203</v>
      </c>
      <c r="H35" s="263">
        <v>50</v>
      </c>
      <c r="I35" s="264"/>
      <c r="J35" s="263">
        <v>50</v>
      </c>
      <c r="K35" s="102"/>
    </row>
    <row r="36" s="253" customFormat="1" customHeight="1" spans="1:11">
      <c r="A36" s="259">
        <v>29</v>
      </c>
      <c r="B36" s="262" t="s">
        <v>1124</v>
      </c>
      <c r="C36" s="102" t="s">
        <v>1125</v>
      </c>
      <c r="D36" s="102" t="s">
        <v>1126</v>
      </c>
      <c r="E36" s="261" t="s">
        <v>1071</v>
      </c>
      <c r="F36" s="262">
        <v>1</v>
      </c>
      <c r="G36" s="102">
        <v>203</v>
      </c>
      <c r="H36" s="263">
        <v>50</v>
      </c>
      <c r="I36" s="264"/>
      <c r="J36" s="263">
        <v>50</v>
      </c>
      <c r="K36" s="102"/>
    </row>
    <row r="37" s="253" customFormat="1" customHeight="1" spans="1:11">
      <c r="A37" s="259">
        <v>30</v>
      </c>
      <c r="B37" s="262" t="s">
        <v>1127</v>
      </c>
      <c r="C37" s="102" t="s">
        <v>1128</v>
      </c>
      <c r="D37" s="102" t="s">
        <v>1129</v>
      </c>
      <c r="E37" s="261" t="s">
        <v>1071</v>
      </c>
      <c r="F37" s="262">
        <v>1</v>
      </c>
      <c r="G37" s="102">
        <v>203</v>
      </c>
      <c r="H37" s="263">
        <v>200</v>
      </c>
      <c r="I37" s="264"/>
      <c r="J37" s="263">
        <v>200</v>
      </c>
      <c r="K37" s="102"/>
    </row>
    <row r="38" s="253" customFormat="1" customHeight="1" spans="1:11">
      <c r="A38" s="259">
        <v>31</v>
      </c>
      <c r="B38" s="262" t="s">
        <v>1130</v>
      </c>
      <c r="C38" s="102" t="s">
        <v>1131</v>
      </c>
      <c r="D38" s="102" t="s">
        <v>1132</v>
      </c>
      <c r="E38" s="261" t="s">
        <v>1071</v>
      </c>
      <c r="F38" s="262">
        <v>1</v>
      </c>
      <c r="G38" s="102">
        <v>203</v>
      </c>
      <c r="H38" s="263">
        <v>30</v>
      </c>
      <c r="I38" s="264"/>
      <c r="J38" s="263">
        <v>30</v>
      </c>
      <c r="K38" s="102"/>
    </row>
    <row r="39" s="253" customFormat="1" customHeight="1" spans="1:11">
      <c r="A39" s="259">
        <v>32</v>
      </c>
      <c r="B39" s="262" t="s">
        <v>1133</v>
      </c>
      <c r="C39" s="102" t="s">
        <v>1134</v>
      </c>
      <c r="D39" s="102" t="s">
        <v>1135</v>
      </c>
      <c r="E39" s="261" t="s">
        <v>1071</v>
      </c>
      <c r="F39" s="262">
        <v>1</v>
      </c>
      <c r="G39" s="102">
        <v>203</v>
      </c>
      <c r="H39" s="263">
        <v>100</v>
      </c>
      <c r="I39" s="264"/>
      <c r="J39" s="263">
        <v>100</v>
      </c>
      <c r="K39" s="102"/>
    </row>
    <row r="40" s="253" customFormat="1" customHeight="1" spans="1:11">
      <c r="A40" s="259">
        <v>33</v>
      </c>
      <c r="B40" s="262">
        <v>11001040000035</v>
      </c>
      <c r="C40" s="102" t="s">
        <v>1136</v>
      </c>
      <c r="D40" s="102" t="s">
        <v>1137</v>
      </c>
      <c r="E40" s="261" t="s">
        <v>1071</v>
      </c>
      <c r="F40" s="262">
        <v>1</v>
      </c>
      <c r="G40" s="102">
        <v>203</v>
      </c>
      <c r="H40" s="263">
        <v>300</v>
      </c>
      <c r="I40" s="264"/>
      <c r="J40" s="263">
        <v>300</v>
      </c>
      <c r="K40" s="102"/>
    </row>
    <row r="41" s="253" customFormat="1" customHeight="1" spans="1:11">
      <c r="A41" s="259">
        <v>34</v>
      </c>
      <c r="B41" s="262">
        <v>11001060000014</v>
      </c>
      <c r="C41" s="102" t="s">
        <v>1086</v>
      </c>
      <c r="D41" s="102" t="s">
        <v>1087</v>
      </c>
      <c r="E41" s="261" t="s">
        <v>1071</v>
      </c>
      <c r="F41" s="262">
        <v>1</v>
      </c>
      <c r="G41" s="102">
        <v>203</v>
      </c>
      <c r="H41" s="263">
        <v>2000</v>
      </c>
      <c r="I41" s="264"/>
      <c r="J41" s="263">
        <v>2000</v>
      </c>
      <c r="K41" s="102"/>
    </row>
    <row r="42" s="253" customFormat="1" customHeight="1" spans="1:11">
      <c r="A42" s="259">
        <v>35</v>
      </c>
      <c r="B42" s="262">
        <v>11001040000033</v>
      </c>
      <c r="C42" s="102" t="s">
        <v>1138</v>
      </c>
      <c r="D42" s="102" t="s">
        <v>1139</v>
      </c>
      <c r="E42" s="261" t="s">
        <v>1071</v>
      </c>
      <c r="F42" s="262">
        <v>1</v>
      </c>
      <c r="G42" s="102">
        <v>203</v>
      </c>
      <c r="H42" s="263">
        <v>50</v>
      </c>
      <c r="I42" s="264"/>
      <c r="J42" s="263">
        <v>50</v>
      </c>
      <c r="K42" s="102"/>
    </row>
    <row r="43" s="253" customFormat="1" customHeight="1" spans="1:11">
      <c r="A43" s="259">
        <v>36</v>
      </c>
      <c r="B43" s="262">
        <v>11001040000001</v>
      </c>
      <c r="C43" s="102" t="s">
        <v>1140</v>
      </c>
      <c r="D43" s="102" t="s">
        <v>1141</v>
      </c>
      <c r="E43" s="261" t="s">
        <v>1071</v>
      </c>
      <c r="F43" s="262">
        <v>1</v>
      </c>
      <c r="G43" s="102">
        <v>203</v>
      </c>
      <c r="H43" s="263">
        <v>50</v>
      </c>
      <c r="I43" s="264"/>
      <c r="J43" s="263">
        <v>50</v>
      </c>
      <c r="K43" s="102"/>
    </row>
    <row r="44" s="253" customFormat="1" customHeight="1" spans="1:11">
      <c r="A44" s="259">
        <v>37</v>
      </c>
      <c r="B44" s="262">
        <v>11001040000007</v>
      </c>
      <c r="C44" s="102" t="s">
        <v>1142</v>
      </c>
      <c r="D44" s="102" t="s">
        <v>1143</v>
      </c>
      <c r="E44" s="261" t="s">
        <v>1071</v>
      </c>
      <c r="F44" s="262">
        <v>1</v>
      </c>
      <c r="G44" s="102">
        <v>203</v>
      </c>
      <c r="H44" s="263">
        <v>100</v>
      </c>
      <c r="I44" s="264"/>
      <c r="J44" s="263">
        <v>100</v>
      </c>
      <c r="K44" s="102"/>
    </row>
    <row r="45" s="253" customFormat="1" customHeight="1" spans="1:11">
      <c r="A45" s="259">
        <v>38</v>
      </c>
      <c r="B45" s="262" t="s">
        <v>1144</v>
      </c>
      <c r="C45" s="102" t="s">
        <v>1145</v>
      </c>
      <c r="D45" s="102"/>
      <c r="E45" s="261" t="s">
        <v>1071</v>
      </c>
      <c r="F45" s="262">
        <v>1</v>
      </c>
      <c r="G45" s="102">
        <v>203</v>
      </c>
      <c r="H45" s="263">
        <v>50</v>
      </c>
      <c r="I45" s="264"/>
      <c r="J45" s="263">
        <v>50</v>
      </c>
      <c r="K45" s="102"/>
    </row>
    <row r="46" s="253" customFormat="1" customHeight="1" spans="1:11">
      <c r="A46" s="259">
        <v>39</v>
      </c>
      <c r="B46" s="262" t="s">
        <v>1146</v>
      </c>
      <c r="C46" s="102" t="s">
        <v>1073</v>
      </c>
      <c r="D46" s="102"/>
      <c r="E46" s="261" t="s">
        <v>1071</v>
      </c>
      <c r="F46" s="262">
        <v>1</v>
      </c>
      <c r="G46" s="102">
        <v>203</v>
      </c>
      <c r="H46" s="263">
        <v>80</v>
      </c>
      <c r="I46" s="264"/>
      <c r="J46" s="263">
        <v>80</v>
      </c>
      <c r="K46" s="102"/>
    </row>
    <row r="47" s="253" customFormat="1" customHeight="1" spans="1:11">
      <c r="A47" s="259">
        <v>40</v>
      </c>
      <c r="B47" s="262">
        <v>11001040000026</v>
      </c>
      <c r="C47" s="102" t="s">
        <v>1147</v>
      </c>
      <c r="D47" s="102" t="s">
        <v>1148</v>
      </c>
      <c r="E47" s="261" t="s">
        <v>1071</v>
      </c>
      <c r="F47" s="262">
        <v>1</v>
      </c>
      <c r="G47" s="102">
        <v>204</v>
      </c>
      <c r="H47" s="263">
        <v>200</v>
      </c>
      <c r="I47" s="264"/>
      <c r="J47" s="263">
        <v>200</v>
      </c>
      <c r="K47" s="102"/>
    </row>
    <row r="48" s="253" customFormat="1" customHeight="1" spans="1:11">
      <c r="A48" s="259">
        <v>41</v>
      </c>
      <c r="B48" s="262">
        <v>11001040000017</v>
      </c>
      <c r="C48" s="102" t="s">
        <v>1149</v>
      </c>
      <c r="D48" s="102" t="s">
        <v>1148</v>
      </c>
      <c r="E48" s="261" t="s">
        <v>1071</v>
      </c>
      <c r="F48" s="262">
        <v>1</v>
      </c>
      <c r="G48" s="102">
        <v>204</v>
      </c>
      <c r="H48" s="263">
        <v>200</v>
      </c>
      <c r="I48" s="264"/>
      <c r="J48" s="263">
        <v>200</v>
      </c>
      <c r="K48" s="102"/>
    </row>
    <row r="49" s="253" customFormat="1" customHeight="1" spans="1:11">
      <c r="A49" s="259">
        <v>42</v>
      </c>
      <c r="B49" s="262">
        <v>11001040000010</v>
      </c>
      <c r="C49" s="102" t="s">
        <v>1128</v>
      </c>
      <c r="D49" s="102" t="s">
        <v>1150</v>
      </c>
      <c r="E49" s="261" t="s">
        <v>1071</v>
      </c>
      <c r="F49" s="262">
        <v>1</v>
      </c>
      <c r="G49" s="102">
        <v>204</v>
      </c>
      <c r="H49" s="263">
        <v>500</v>
      </c>
      <c r="I49" s="264"/>
      <c r="J49" s="263">
        <v>500</v>
      </c>
      <c r="K49" s="102"/>
    </row>
    <row r="50" s="253" customFormat="1" customHeight="1" spans="1:11">
      <c r="A50" s="259">
        <v>43</v>
      </c>
      <c r="B50" s="262">
        <v>11001040000018</v>
      </c>
      <c r="C50" s="102" t="s">
        <v>1128</v>
      </c>
      <c r="D50" s="102" t="s">
        <v>1151</v>
      </c>
      <c r="E50" s="261" t="s">
        <v>1071</v>
      </c>
      <c r="F50" s="262">
        <v>1</v>
      </c>
      <c r="G50" s="102">
        <v>204</v>
      </c>
      <c r="H50" s="263">
        <v>500</v>
      </c>
      <c r="I50" s="264"/>
      <c r="J50" s="263">
        <v>500</v>
      </c>
      <c r="K50" s="102"/>
    </row>
    <row r="51" s="253" customFormat="1" customHeight="1" spans="1:11">
      <c r="A51" s="259">
        <v>44</v>
      </c>
      <c r="B51" s="262">
        <v>11001040000025</v>
      </c>
      <c r="C51" s="102" t="s">
        <v>1128</v>
      </c>
      <c r="D51" s="102" t="s">
        <v>1151</v>
      </c>
      <c r="E51" s="261" t="s">
        <v>1071</v>
      </c>
      <c r="F51" s="262">
        <v>1</v>
      </c>
      <c r="G51" s="102">
        <v>204</v>
      </c>
      <c r="H51" s="263">
        <v>500</v>
      </c>
      <c r="I51" s="264"/>
      <c r="J51" s="263">
        <v>500</v>
      </c>
      <c r="K51" s="102"/>
    </row>
    <row r="52" s="253" customFormat="1" customHeight="1" spans="1:11">
      <c r="A52" s="259">
        <v>45</v>
      </c>
      <c r="B52" s="262" t="s">
        <v>1152</v>
      </c>
      <c r="C52" s="102" t="s">
        <v>1128</v>
      </c>
      <c r="D52" s="102" t="s">
        <v>1153</v>
      </c>
      <c r="E52" s="261" t="s">
        <v>1071</v>
      </c>
      <c r="F52" s="262">
        <v>1</v>
      </c>
      <c r="G52" s="102">
        <v>204</v>
      </c>
      <c r="H52" s="263">
        <v>500</v>
      </c>
      <c r="I52" s="264"/>
      <c r="J52" s="263">
        <v>500</v>
      </c>
      <c r="K52" s="102"/>
    </row>
    <row r="53" s="253" customFormat="1" customHeight="1" spans="1:11">
      <c r="A53" s="259">
        <v>46</v>
      </c>
      <c r="B53" s="262" t="s">
        <v>1154</v>
      </c>
      <c r="C53" s="102" t="s">
        <v>1155</v>
      </c>
      <c r="D53" s="102" t="s">
        <v>1148</v>
      </c>
      <c r="E53" s="261" t="s">
        <v>1071</v>
      </c>
      <c r="F53" s="262">
        <v>1</v>
      </c>
      <c r="G53" s="102">
        <v>204</v>
      </c>
      <c r="H53" s="263">
        <v>50</v>
      </c>
      <c r="I53" s="264"/>
      <c r="J53" s="263">
        <v>50</v>
      </c>
      <c r="K53" s="102"/>
    </row>
    <row r="54" s="253" customFormat="1" customHeight="1" spans="1:11">
      <c r="A54" s="259">
        <v>47</v>
      </c>
      <c r="B54" s="262" t="s">
        <v>1156</v>
      </c>
      <c r="C54" s="102" t="s">
        <v>1073</v>
      </c>
      <c r="D54" s="102"/>
      <c r="E54" s="261" t="s">
        <v>1071</v>
      </c>
      <c r="F54" s="262">
        <v>1</v>
      </c>
      <c r="G54" s="102">
        <v>204</v>
      </c>
      <c r="H54" s="263">
        <v>80</v>
      </c>
      <c r="I54" s="264"/>
      <c r="J54" s="263">
        <v>80</v>
      </c>
      <c r="K54" s="102"/>
    </row>
    <row r="55" s="253" customFormat="1" customHeight="1" spans="1:11">
      <c r="A55" s="259">
        <v>48</v>
      </c>
      <c r="B55" s="262">
        <v>11001060000017</v>
      </c>
      <c r="C55" s="102" t="s">
        <v>1157</v>
      </c>
      <c r="D55" s="102" t="s">
        <v>1158</v>
      </c>
      <c r="E55" s="261" t="s">
        <v>1071</v>
      </c>
      <c r="F55" s="262">
        <v>1</v>
      </c>
      <c r="G55" s="102">
        <v>204</v>
      </c>
      <c r="H55" s="263">
        <v>3500</v>
      </c>
      <c r="I55" s="264"/>
      <c r="J55" s="263">
        <v>3500</v>
      </c>
      <c r="K55" s="102"/>
    </row>
    <row r="56" s="253" customFormat="1" customHeight="1" spans="1:11">
      <c r="A56" s="259">
        <v>49</v>
      </c>
      <c r="B56" s="262">
        <v>11001060000018</v>
      </c>
      <c r="C56" s="102" t="s">
        <v>1157</v>
      </c>
      <c r="D56" s="102" t="s">
        <v>1158</v>
      </c>
      <c r="E56" s="261" t="s">
        <v>1071</v>
      </c>
      <c r="F56" s="262">
        <v>1</v>
      </c>
      <c r="G56" s="102">
        <v>204</v>
      </c>
      <c r="H56" s="263">
        <v>3500</v>
      </c>
      <c r="I56" s="264"/>
      <c r="J56" s="263">
        <v>3500</v>
      </c>
      <c r="K56" s="102"/>
    </row>
    <row r="57" s="253" customFormat="1" customHeight="1" spans="1:11">
      <c r="A57" s="259">
        <v>50</v>
      </c>
      <c r="B57" s="262">
        <v>11001040000024</v>
      </c>
      <c r="C57" s="102" t="s">
        <v>1159</v>
      </c>
      <c r="D57" s="102" t="s">
        <v>1160</v>
      </c>
      <c r="E57" s="261" t="s">
        <v>1071</v>
      </c>
      <c r="F57" s="262">
        <v>1</v>
      </c>
      <c r="G57" s="102">
        <v>205</v>
      </c>
      <c r="H57" s="263">
        <v>50</v>
      </c>
      <c r="I57" s="264"/>
      <c r="J57" s="263">
        <v>50</v>
      </c>
      <c r="K57" s="102"/>
    </row>
    <row r="58" s="253" customFormat="1" customHeight="1" spans="1:11">
      <c r="A58" s="259">
        <v>51</v>
      </c>
      <c r="B58" s="262">
        <v>11001040000046</v>
      </c>
      <c r="C58" s="102" t="s">
        <v>1161</v>
      </c>
      <c r="D58" s="102" t="s">
        <v>1162</v>
      </c>
      <c r="E58" s="261" t="s">
        <v>1071</v>
      </c>
      <c r="F58" s="262">
        <v>1</v>
      </c>
      <c r="G58" s="102">
        <v>205</v>
      </c>
      <c r="H58" s="263">
        <v>100</v>
      </c>
      <c r="I58" s="264"/>
      <c r="J58" s="263">
        <v>100</v>
      </c>
      <c r="K58" s="102"/>
    </row>
    <row r="59" s="253" customFormat="1" customHeight="1" spans="1:11">
      <c r="A59" s="259">
        <v>52</v>
      </c>
      <c r="B59" s="262">
        <v>11001060000007</v>
      </c>
      <c r="C59" s="102" t="s">
        <v>1163</v>
      </c>
      <c r="D59" s="102" t="s">
        <v>1164</v>
      </c>
      <c r="E59" s="261" t="s">
        <v>1071</v>
      </c>
      <c r="F59" s="262">
        <v>1</v>
      </c>
      <c r="G59" s="102">
        <v>205</v>
      </c>
      <c r="H59" s="263">
        <v>700</v>
      </c>
      <c r="I59" s="264"/>
      <c r="J59" s="263">
        <v>700</v>
      </c>
      <c r="K59" s="102"/>
    </row>
    <row r="60" s="253" customFormat="1" customHeight="1" spans="1:11">
      <c r="A60" s="259">
        <v>53</v>
      </c>
      <c r="B60" s="262">
        <v>11001060000002</v>
      </c>
      <c r="C60" s="102" t="s">
        <v>1165</v>
      </c>
      <c r="D60" s="102" t="s">
        <v>1166</v>
      </c>
      <c r="E60" s="261" t="s">
        <v>1071</v>
      </c>
      <c r="F60" s="262">
        <v>1</v>
      </c>
      <c r="G60" s="102">
        <v>205</v>
      </c>
      <c r="H60" s="263">
        <v>600</v>
      </c>
      <c r="I60" s="264"/>
      <c r="J60" s="263">
        <v>600</v>
      </c>
      <c r="K60" s="102"/>
    </row>
    <row r="61" s="253" customFormat="1" customHeight="1" spans="1:11">
      <c r="A61" s="259">
        <v>54</v>
      </c>
      <c r="B61" s="262" t="s">
        <v>1167</v>
      </c>
      <c r="C61" s="102" t="s">
        <v>1168</v>
      </c>
      <c r="D61" s="102" t="s">
        <v>1169</v>
      </c>
      <c r="E61" s="261" t="s">
        <v>1071</v>
      </c>
      <c r="F61" s="262">
        <v>1</v>
      </c>
      <c r="G61" s="102">
        <v>205</v>
      </c>
      <c r="H61" s="263">
        <v>50</v>
      </c>
      <c r="I61" s="264"/>
      <c r="J61" s="263">
        <v>50</v>
      </c>
      <c r="K61" s="102"/>
    </row>
    <row r="62" s="253" customFormat="1" customHeight="1" spans="1:11">
      <c r="A62" s="259">
        <v>55</v>
      </c>
      <c r="B62" s="262">
        <v>11001040000013</v>
      </c>
      <c r="C62" s="102" t="s">
        <v>1170</v>
      </c>
      <c r="D62" s="102" t="s">
        <v>1171</v>
      </c>
      <c r="E62" s="261" t="s">
        <v>1071</v>
      </c>
      <c r="F62" s="262">
        <v>1</v>
      </c>
      <c r="G62" s="102">
        <v>205</v>
      </c>
      <c r="H62" s="263">
        <v>100</v>
      </c>
      <c r="I62" s="264"/>
      <c r="J62" s="263">
        <v>100</v>
      </c>
      <c r="K62" s="102"/>
    </row>
    <row r="63" s="253" customFormat="1" customHeight="1" spans="1:11">
      <c r="A63" s="259">
        <v>56</v>
      </c>
      <c r="B63" s="262" t="s">
        <v>1172</v>
      </c>
      <c r="C63" s="102" t="s">
        <v>1109</v>
      </c>
      <c r="D63" s="102" t="s">
        <v>1173</v>
      </c>
      <c r="E63" s="261" t="s">
        <v>1071</v>
      </c>
      <c r="F63" s="262">
        <v>1</v>
      </c>
      <c r="G63" s="102">
        <v>206</v>
      </c>
      <c r="H63" s="263">
        <v>100</v>
      </c>
      <c r="I63" s="264"/>
      <c r="J63" s="263">
        <v>100</v>
      </c>
      <c r="K63" s="102"/>
    </row>
    <row r="64" s="253" customFormat="1" customHeight="1" spans="1:11">
      <c r="A64" s="259">
        <v>57</v>
      </c>
      <c r="B64" s="262">
        <v>11001060000006</v>
      </c>
      <c r="C64" s="102" t="s">
        <v>1163</v>
      </c>
      <c r="D64" s="102" t="s">
        <v>1164</v>
      </c>
      <c r="E64" s="261" t="s">
        <v>1071</v>
      </c>
      <c r="F64" s="262">
        <v>1</v>
      </c>
      <c r="G64" s="102">
        <v>206</v>
      </c>
      <c r="H64" s="263">
        <v>700</v>
      </c>
      <c r="I64" s="264"/>
      <c r="J64" s="263">
        <v>700</v>
      </c>
      <c r="K64" s="102"/>
    </row>
    <row r="65" s="253" customFormat="1" customHeight="1" spans="1:11">
      <c r="A65" s="259">
        <v>58</v>
      </c>
      <c r="B65" s="262">
        <v>11001040000029</v>
      </c>
      <c r="C65" s="102" t="s">
        <v>1174</v>
      </c>
      <c r="D65" s="102" t="s">
        <v>1175</v>
      </c>
      <c r="E65" s="261" t="s">
        <v>1071</v>
      </c>
      <c r="F65" s="262">
        <v>1</v>
      </c>
      <c r="G65" s="102">
        <v>206</v>
      </c>
      <c r="H65" s="263">
        <v>200</v>
      </c>
      <c r="I65" s="264"/>
      <c r="J65" s="263">
        <v>200</v>
      </c>
      <c r="K65" s="102"/>
    </row>
    <row r="66" s="253" customFormat="1" customHeight="1" spans="1:11">
      <c r="A66" s="259">
        <v>59</v>
      </c>
      <c r="B66" s="262" t="s">
        <v>1176</v>
      </c>
      <c r="C66" s="102" t="s">
        <v>1177</v>
      </c>
      <c r="D66" s="102" t="s">
        <v>1178</v>
      </c>
      <c r="E66" s="261" t="s">
        <v>1071</v>
      </c>
      <c r="F66" s="262">
        <v>1</v>
      </c>
      <c r="G66" s="102">
        <v>207</v>
      </c>
      <c r="H66" s="263">
        <v>50</v>
      </c>
      <c r="I66" s="264"/>
      <c r="J66" s="263">
        <v>50</v>
      </c>
      <c r="K66" s="102"/>
    </row>
    <row r="67" s="253" customFormat="1" customHeight="1" spans="1:11">
      <c r="A67" s="259">
        <v>60</v>
      </c>
      <c r="B67" s="262" t="s">
        <v>1179</v>
      </c>
      <c r="C67" s="102" t="s">
        <v>1180</v>
      </c>
      <c r="D67" s="102" t="s">
        <v>1181</v>
      </c>
      <c r="E67" s="261" t="s">
        <v>1071</v>
      </c>
      <c r="F67" s="262">
        <v>1</v>
      </c>
      <c r="G67" s="102">
        <v>207</v>
      </c>
      <c r="H67" s="263">
        <v>50</v>
      </c>
      <c r="I67" s="264"/>
      <c r="J67" s="263">
        <v>50</v>
      </c>
      <c r="K67" s="102"/>
    </row>
    <row r="68" s="253" customFormat="1" customHeight="1" spans="1:11">
      <c r="A68" s="259">
        <v>61</v>
      </c>
      <c r="B68" s="262" t="s">
        <v>1182</v>
      </c>
      <c r="C68" s="102" t="s">
        <v>1069</v>
      </c>
      <c r="D68" s="102" t="s">
        <v>1183</v>
      </c>
      <c r="E68" s="261" t="s">
        <v>1071</v>
      </c>
      <c r="F68" s="262">
        <v>1</v>
      </c>
      <c r="G68" s="102">
        <v>207</v>
      </c>
      <c r="H68" s="263">
        <v>100</v>
      </c>
      <c r="I68" s="264"/>
      <c r="J68" s="263">
        <v>100</v>
      </c>
      <c r="K68" s="102"/>
    </row>
    <row r="69" s="253" customFormat="1" customHeight="1" spans="1:11">
      <c r="A69" s="259">
        <v>62</v>
      </c>
      <c r="B69" s="262" t="s">
        <v>1184</v>
      </c>
      <c r="C69" s="102" t="s">
        <v>1069</v>
      </c>
      <c r="D69" s="102" t="s">
        <v>1185</v>
      </c>
      <c r="E69" s="261" t="s">
        <v>1071</v>
      </c>
      <c r="F69" s="262">
        <v>1</v>
      </c>
      <c r="G69" s="102">
        <v>207</v>
      </c>
      <c r="H69" s="263">
        <v>100</v>
      </c>
      <c r="I69" s="264"/>
      <c r="J69" s="263">
        <v>100</v>
      </c>
      <c r="K69" s="102"/>
    </row>
    <row r="70" s="253" customFormat="1" customHeight="1" spans="1:11">
      <c r="A70" s="259">
        <v>63</v>
      </c>
      <c r="B70" s="262" t="s">
        <v>1186</v>
      </c>
      <c r="C70" s="102" t="s">
        <v>1187</v>
      </c>
      <c r="D70" s="102" t="s">
        <v>1188</v>
      </c>
      <c r="E70" s="261" t="s">
        <v>1071</v>
      </c>
      <c r="F70" s="262">
        <v>1</v>
      </c>
      <c r="G70" s="102">
        <v>207</v>
      </c>
      <c r="H70" s="263">
        <v>50</v>
      </c>
      <c r="I70" s="264"/>
      <c r="J70" s="263">
        <v>50</v>
      </c>
      <c r="K70" s="102"/>
    </row>
    <row r="71" s="253" customFormat="1" customHeight="1" spans="1:11">
      <c r="A71" s="259">
        <v>64</v>
      </c>
      <c r="B71" s="262" t="s">
        <v>1189</v>
      </c>
      <c r="C71" s="102" t="s">
        <v>1190</v>
      </c>
      <c r="D71" s="102" t="s">
        <v>1191</v>
      </c>
      <c r="E71" s="261" t="s">
        <v>1071</v>
      </c>
      <c r="F71" s="262">
        <v>1</v>
      </c>
      <c r="G71" s="102">
        <v>207</v>
      </c>
      <c r="H71" s="263">
        <v>300</v>
      </c>
      <c r="I71" s="264"/>
      <c r="J71" s="263">
        <v>300</v>
      </c>
      <c r="K71" s="102"/>
    </row>
    <row r="72" s="253" customFormat="1" customHeight="1" spans="1:11">
      <c r="A72" s="259">
        <v>65</v>
      </c>
      <c r="B72" s="262" t="s">
        <v>1192</v>
      </c>
      <c r="C72" s="102" t="s">
        <v>1193</v>
      </c>
      <c r="D72" s="102" t="s">
        <v>1194</v>
      </c>
      <c r="E72" s="261" t="s">
        <v>1071</v>
      </c>
      <c r="F72" s="262">
        <v>1</v>
      </c>
      <c r="G72" s="102">
        <v>207</v>
      </c>
      <c r="H72" s="263">
        <v>100</v>
      </c>
      <c r="I72" s="264"/>
      <c r="J72" s="263">
        <v>100</v>
      </c>
      <c r="K72" s="102"/>
    </row>
    <row r="73" s="253" customFormat="1" customHeight="1" spans="1:11">
      <c r="A73" s="259">
        <v>66</v>
      </c>
      <c r="B73" s="262">
        <v>11001060000016</v>
      </c>
      <c r="C73" s="102" t="s">
        <v>1086</v>
      </c>
      <c r="D73" s="102" t="s">
        <v>1087</v>
      </c>
      <c r="E73" s="261" t="s">
        <v>1071</v>
      </c>
      <c r="F73" s="262">
        <v>1</v>
      </c>
      <c r="G73" s="102">
        <v>207</v>
      </c>
      <c r="H73" s="263">
        <v>2000</v>
      </c>
      <c r="I73" s="264"/>
      <c r="J73" s="263">
        <v>2000</v>
      </c>
      <c r="K73" s="102"/>
    </row>
    <row r="74" s="253" customFormat="1" customHeight="1" spans="1:11">
      <c r="A74" s="259">
        <v>67</v>
      </c>
      <c r="B74" s="262" t="s">
        <v>1195</v>
      </c>
      <c r="C74" s="102" t="s">
        <v>1196</v>
      </c>
      <c r="D74" s="102" t="s">
        <v>1197</v>
      </c>
      <c r="E74" s="261" t="s">
        <v>1071</v>
      </c>
      <c r="F74" s="262">
        <v>1</v>
      </c>
      <c r="G74" s="102">
        <v>207</v>
      </c>
      <c r="H74" s="263">
        <v>100</v>
      </c>
      <c r="I74" s="264"/>
      <c r="J74" s="263">
        <v>100</v>
      </c>
      <c r="K74" s="102"/>
    </row>
    <row r="75" s="253" customFormat="1" customHeight="1" spans="1:11">
      <c r="A75" s="259">
        <v>68</v>
      </c>
      <c r="B75" s="262" t="s">
        <v>1198</v>
      </c>
      <c r="C75" s="102" t="s">
        <v>1199</v>
      </c>
      <c r="D75" s="102" t="s">
        <v>1200</v>
      </c>
      <c r="E75" s="261" t="s">
        <v>1071</v>
      </c>
      <c r="F75" s="262">
        <v>1</v>
      </c>
      <c r="G75" s="102">
        <v>207</v>
      </c>
      <c r="H75" s="263">
        <v>50</v>
      </c>
      <c r="I75" s="264"/>
      <c r="J75" s="263">
        <v>50</v>
      </c>
      <c r="K75" s="102"/>
    </row>
    <row r="76" s="253" customFormat="1" customHeight="1" spans="1:11">
      <c r="A76" s="259">
        <v>69</v>
      </c>
      <c r="B76" s="262" t="s">
        <v>1201</v>
      </c>
      <c r="C76" s="102" t="s">
        <v>1202</v>
      </c>
      <c r="D76" s="102" t="s">
        <v>1203</v>
      </c>
      <c r="E76" s="261" t="s">
        <v>1071</v>
      </c>
      <c r="F76" s="262">
        <v>1</v>
      </c>
      <c r="G76" s="102">
        <v>207</v>
      </c>
      <c r="H76" s="263">
        <v>50</v>
      </c>
      <c r="I76" s="264"/>
      <c r="J76" s="263">
        <v>50</v>
      </c>
      <c r="K76" s="102"/>
    </row>
    <row r="77" s="253" customFormat="1" customHeight="1" spans="1:11">
      <c r="A77" s="259">
        <v>70</v>
      </c>
      <c r="B77" s="262" t="s">
        <v>1204</v>
      </c>
      <c r="C77" s="91" t="s">
        <v>1205</v>
      </c>
      <c r="D77" s="102" t="s">
        <v>1206</v>
      </c>
      <c r="E77" s="261" t="s">
        <v>1071</v>
      </c>
      <c r="F77" s="262">
        <v>1</v>
      </c>
      <c r="G77" s="102">
        <v>207</v>
      </c>
      <c r="H77" s="263">
        <v>50</v>
      </c>
      <c r="I77" s="264"/>
      <c r="J77" s="263">
        <v>50</v>
      </c>
      <c r="K77" s="102"/>
    </row>
    <row r="78" s="253" customFormat="1" customHeight="1" spans="1:11">
      <c r="A78" s="259">
        <v>71</v>
      </c>
      <c r="B78" s="262" t="s">
        <v>1207</v>
      </c>
      <c r="C78" s="102" t="s">
        <v>1208</v>
      </c>
      <c r="D78" s="102" t="s">
        <v>1209</v>
      </c>
      <c r="E78" s="261" t="s">
        <v>1071</v>
      </c>
      <c r="F78" s="262">
        <v>1</v>
      </c>
      <c r="G78" s="102">
        <v>208</v>
      </c>
      <c r="H78" s="263">
        <v>50</v>
      </c>
      <c r="I78" s="264"/>
      <c r="J78" s="263">
        <v>50</v>
      </c>
      <c r="K78" s="102"/>
    </row>
    <row r="79" s="253" customFormat="1" customHeight="1" spans="1:11">
      <c r="A79" s="259">
        <v>72</v>
      </c>
      <c r="B79" s="262" t="s">
        <v>1210</v>
      </c>
      <c r="C79" s="102" t="s">
        <v>1208</v>
      </c>
      <c r="D79" s="102" t="s">
        <v>1211</v>
      </c>
      <c r="E79" s="261" t="s">
        <v>1071</v>
      </c>
      <c r="F79" s="262">
        <v>1</v>
      </c>
      <c r="G79" s="102">
        <v>208</v>
      </c>
      <c r="H79" s="263">
        <v>50</v>
      </c>
      <c r="I79" s="264"/>
      <c r="J79" s="263">
        <v>50</v>
      </c>
      <c r="K79" s="102"/>
    </row>
    <row r="80" s="253" customFormat="1" customHeight="1" spans="1:11">
      <c r="A80" s="259">
        <v>73</v>
      </c>
      <c r="B80" s="262">
        <v>11001040000032</v>
      </c>
      <c r="C80" s="102" t="s">
        <v>1212</v>
      </c>
      <c r="D80" s="102" t="s">
        <v>1213</v>
      </c>
      <c r="E80" s="261" t="s">
        <v>1071</v>
      </c>
      <c r="F80" s="262">
        <v>1</v>
      </c>
      <c r="G80" s="102">
        <v>208</v>
      </c>
      <c r="H80" s="263">
        <v>100</v>
      </c>
      <c r="I80" s="264"/>
      <c r="J80" s="263">
        <v>100</v>
      </c>
      <c r="K80" s="102"/>
    </row>
    <row r="81" s="253" customFormat="1" customHeight="1" spans="1:11">
      <c r="A81" s="259">
        <v>74</v>
      </c>
      <c r="B81" s="262">
        <v>11001060000003</v>
      </c>
      <c r="C81" s="102" t="s">
        <v>1214</v>
      </c>
      <c r="D81" s="102" t="s">
        <v>1166</v>
      </c>
      <c r="E81" s="261" t="s">
        <v>1071</v>
      </c>
      <c r="F81" s="262">
        <v>1</v>
      </c>
      <c r="G81" s="102">
        <v>208</v>
      </c>
      <c r="H81" s="263">
        <v>600</v>
      </c>
      <c r="I81" s="264"/>
      <c r="J81" s="263">
        <v>600</v>
      </c>
      <c r="K81" s="102"/>
    </row>
    <row r="82" s="253" customFormat="1" customHeight="1" spans="1:11">
      <c r="A82" s="259">
        <v>75</v>
      </c>
      <c r="B82" s="262">
        <v>11001060000004</v>
      </c>
      <c r="C82" s="102" t="s">
        <v>1214</v>
      </c>
      <c r="D82" s="102" t="s">
        <v>1166</v>
      </c>
      <c r="E82" s="261" t="s">
        <v>1071</v>
      </c>
      <c r="F82" s="262">
        <v>1</v>
      </c>
      <c r="G82" s="102">
        <v>208</v>
      </c>
      <c r="H82" s="263">
        <v>600</v>
      </c>
      <c r="I82" s="264"/>
      <c r="J82" s="263">
        <v>600</v>
      </c>
      <c r="K82" s="102"/>
    </row>
    <row r="83" s="253" customFormat="1" customHeight="1" spans="1:11">
      <c r="A83" s="259">
        <v>76</v>
      </c>
      <c r="B83" s="262">
        <v>11001040000031</v>
      </c>
      <c r="C83" s="102" t="s">
        <v>1215</v>
      </c>
      <c r="D83" s="102" t="s">
        <v>1216</v>
      </c>
      <c r="E83" s="261" t="s">
        <v>1071</v>
      </c>
      <c r="F83" s="262">
        <v>1</v>
      </c>
      <c r="G83" s="102">
        <v>208</v>
      </c>
      <c r="H83" s="263">
        <v>1000</v>
      </c>
      <c r="I83" s="264"/>
      <c r="J83" s="263">
        <v>1000</v>
      </c>
      <c r="K83" s="102"/>
    </row>
    <row r="84" s="253" customFormat="1" customHeight="1" spans="1:11">
      <c r="A84" s="259">
        <v>77</v>
      </c>
      <c r="B84" s="262" t="s">
        <v>1217</v>
      </c>
      <c r="C84" s="102" t="s">
        <v>1218</v>
      </c>
      <c r="D84" s="102" t="s">
        <v>1219</v>
      </c>
      <c r="E84" s="261" t="s">
        <v>1071</v>
      </c>
      <c r="F84" s="262">
        <v>1</v>
      </c>
      <c r="G84" s="102">
        <v>208</v>
      </c>
      <c r="H84" s="263">
        <v>50</v>
      </c>
      <c r="I84" s="264"/>
      <c r="J84" s="263">
        <v>50</v>
      </c>
      <c r="K84" s="102"/>
    </row>
    <row r="85" s="253" customFormat="1" customHeight="1" spans="1:11">
      <c r="A85" s="259">
        <v>78</v>
      </c>
      <c r="B85" s="262">
        <v>11001060000009</v>
      </c>
      <c r="C85" s="102" t="s">
        <v>1220</v>
      </c>
      <c r="D85" s="102" t="s">
        <v>1221</v>
      </c>
      <c r="E85" s="261" t="s">
        <v>1071</v>
      </c>
      <c r="F85" s="262">
        <v>1</v>
      </c>
      <c r="G85" s="102">
        <v>209</v>
      </c>
      <c r="H85" s="263">
        <v>1200</v>
      </c>
      <c r="I85" s="264"/>
      <c r="J85" s="263">
        <v>1200</v>
      </c>
      <c r="K85" s="102"/>
    </row>
    <row r="86" s="253" customFormat="1" customHeight="1" spans="1:11">
      <c r="A86" s="259">
        <v>79</v>
      </c>
      <c r="B86" s="262" t="s">
        <v>1222</v>
      </c>
      <c r="C86" s="91" t="s">
        <v>1223</v>
      </c>
      <c r="D86" s="102" t="s">
        <v>1224</v>
      </c>
      <c r="E86" s="261" t="s">
        <v>1071</v>
      </c>
      <c r="F86" s="262">
        <v>1</v>
      </c>
      <c r="G86" s="102">
        <v>209</v>
      </c>
      <c r="H86" s="263">
        <v>50</v>
      </c>
      <c r="I86" s="264"/>
      <c r="J86" s="263">
        <v>50</v>
      </c>
      <c r="K86" s="102"/>
    </row>
    <row r="87" s="253" customFormat="1" customHeight="1" spans="1:11">
      <c r="A87" s="259">
        <v>80</v>
      </c>
      <c r="B87" s="262">
        <v>11001040000041</v>
      </c>
      <c r="C87" s="102" t="s">
        <v>1225</v>
      </c>
      <c r="D87" s="102" t="s">
        <v>1226</v>
      </c>
      <c r="E87" s="261" t="s">
        <v>1071</v>
      </c>
      <c r="F87" s="262">
        <v>1</v>
      </c>
      <c r="G87" s="102">
        <v>209</v>
      </c>
      <c r="H87" s="263">
        <v>100</v>
      </c>
      <c r="I87" s="264"/>
      <c r="J87" s="263">
        <v>100</v>
      </c>
      <c r="K87" s="102"/>
    </row>
    <row r="88" s="253" customFormat="1" customHeight="1" spans="1:11">
      <c r="A88" s="259">
        <v>81</v>
      </c>
      <c r="B88" s="262" t="s">
        <v>1227</v>
      </c>
      <c r="C88" s="102" t="s">
        <v>1228</v>
      </c>
      <c r="D88" s="102" t="s">
        <v>1229</v>
      </c>
      <c r="E88" s="261" t="s">
        <v>1071</v>
      </c>
      <c r="F88" s="262">
        <v>1</v>
      </c>
      <c r="G88" s="102">
        <v>210</v>
      </c>
      <c r="H88" s="263">
        <v>200</v>
      </c>
      <c r="I88" s="264"/>
      <c r="J88" s="263">
        <v>200</v>
      </c>
      <c r="K88" s="102"/>
    </row>
    <row r="89" s="253" customFormat="1" customHeight="1" spans="1:11">
      <c r="A89" s="259">
        <v>82</v>
      </c>
      <c r="B89" s="262">
        <v>11001040000042</v>
      </c>
      <c r="C89" s="102" t="s">
        <v>1230</v>
      </c>
      <c r="D89" s="102" t="s">
        <v>1231</v>
      </c>
      <c r="E89" s="261" t="s">
        <v>1071</v>
      </c>
      <c r="F89" s="262">
        <v>1</v>
      </c>
      <c r="G89" s="102">
        <v>210</v>
      </c>
      <c r="H89" s="263">
        <v>1000</v>
      </c>
      <c r="I89" s="264"/>
      <c r="J89" s="263">
        <v>1000</v>
      </c>
      <c r="K89" s="102"/>
    </row>
    <row r="90" s="253" customFormat="1" customHeight="1" spans="1:11">
      <c r="A90" s="259">
        <v>83</v>
      </c>
      <c r="B90" s="262" t="s">
        <v>1232</v>
      </c>
      <c r="C90" s="102" t="s">
        <v>1230</v>
      </c>
      <c r="D90" s="102" t="s">
        <v>1231</v>
      </c>
      <c r="E90" s="261" t="s">
        <v>1071</v>
      </c>
      <c r="F90" s="262">
        <v>1</v>
      </c>
      <c r="G90" s="102" t="s">
        <v>1233</v>
      </c>
      <c r="H90" s="263">
        <v>50</v>
      </c>
      <c r="I90" s="264"/>
      <c r="J90" s="263">
        <v>50</v>
      </c>
      <c r="K90" s="102"/>
    </row>
    <row r="91" s="253" customFormat="1" customHeight="1" spans="1:11">
      <c r="A91" s="259">
        <v>84</v>
      </c>
      <c r="B91" s="262">
        <v>11001060000015</v>
      </c>
      <c r="C91" s="102" t="s">
        <v>1086</v>
      </c>
      <c r="D91" s="102" t="s">
        <v>1087</v>
      </c>
      <c r="E91" s="261" t="s">
        <v>1071</v>
      </c>
      <c r="F91" s="262">
        <v>1</v>
      </c>
      <c r="G91" s="102">
        <v>210</v>
      </c>
      <c r="H91" s="263">
        <v>2000</v>
      </c>
      <c r="I91" s="264"/>
      <c r="J91" s="263">
        <v>2000</v>
      </c>
      <c r="K91" s="102"/>
    </row>
    <row r="92" s="253" customFormat="1" customHeight="1" spans="1:11">
      <c r="A92" s="259">
        <v>85</v>
      </c>
      <c r="B92" s="262" t="s">
        <v>1234</v>
      </c>
      <c r="C92" s="102" t="s">
        <v>1235</v>
      </c>
      <c r="D92" s="102" t="s">
        <v>1236</v>
      </c>
      <c r="E92" s="261" t="s">
        <v>1071</v>
      </c>
      <c r="F92" s="262">
        <v>1</v>
      </c>
      <c r="G92" s="102">
        <v>210</v>
      </c>
      <c r="H92" s="263">
        <v>200</v>
      </c>
      <c r="I92" s="264"/>
      <c r="J92" s="263">
        <v>200</v>
      </c>
      <c r="K92" s="102"/>
    </row>
    <row r="93" s="253" customFormat="1" customHeight="1" spans="1:11">
      <c r="A93" s="259">
        <v>86</v>
      </c>
      <c r="B93" s="262">
        <v>11001040000019</v>
      </c>
      <c r="C93" s="102" t="s">
        <v>1237</v>
      </c>
      <c r="D93" s="102" t="s">
        <v>1238</v>
      </c>
      <c r="E93" s="261" t="s">
        <v>1071</v>
      </c>
      <c r="F93" s="262">
        <v>1</v>
      </c>
      <c r="G93" s="102">
        <v>210</v>
      </c>
      <c r="H93" s="263">
        <v>200</v>
      </c>
      <c r="I93" s="264"/>
      <c r="J93" s="263">
        <v>200</v>
      </c>
      <c r="K93" s="102"/>
    </row>
    <row r="94" s="253" customFormat="1" customHeight="1" spans="1:11">
      <c r="A94" s="259">
        <v>87</v>
      </c>
      <c r="B94" s="262" t="s">
        <v>1239</v>
      </c>
      <c r="C94" s="102" t="s">
        <v>1240</v>
      </c>
      <c r="D94" s="102"/>
      <c r="E94" s="261" t="s">
        <v>1071</v>
      </c>
      <c r="F94" s="262">
        <v>1</v>
      </c>
      <c r="G94" s="102">
        <v>210</v>
      </c>
      <c r="H94" s="263">
        <v>50</v>
      </c>
      <c r="I94" s="264"/>
      <c r="J94" s="263">
        <v>50</v>
      </c>
      <c r="K94" s="102"/>
    </row>
    <row r="95" s="253" customFormat="1" customHeight="1" spans="1:11">
      <c r="A95" s="259">
        <v>88</v>
      </c>
      <c r="B95" s="262" t="s">
        <v>1241</v>
      </c>
      <c r="C95" s="102" t="s">
        <v>1242</v>
      </c>
      <c r="D95" s="102" t="s">
        <v>1243</v>
      </c>
      <c r="E95" s="261" t="s">
        <v>1071</v>
      </c>
      <c r="F95" s="262">
        <v>1</v>
      </c>
      <c r="G95" s="102">
        <v>210</v>
      </c>
      <c r="H95" s="263">
        <v>50</v>
      </c>
      <c r="I95" s="264"/>
      <c r="J95" s="263">
        <v>50</v>
      </c>
      <c r="K95" s="102"/>
    </row>
    <row r="96" s="253" customFormat="1" customHeight="1" spans="1:11">
      <c r="A96" s="259">
        <v>89</v>
      </c>
      <c r="B96" s="262">
        <v>11001040000030</v>
      </c>
      <c r="C96" s="102" t="s">
        <v>1244</v>
      </c>
      <c r="D96" s="102" t="s">
        <v>1245</v>
      </c>
      <c r="E96" s="261" t="s">
        <v>1071</v>
      </c>
      <c r="F96" s="262">
        <v>1</v>
      </c>
      <c r="G96" s="102">
        <v>210</v>
      </c>
      <c r="H96" s="263">
        <v>300</v>
      </c>
      <c r="I96" s="264"/>
      <c r="J96" s="263">
        <v>300</v>
      </c>
      <c r="K96" s="102"/>
    </row>
    <row r="97" s="253" customFormat="1" customHeight="1" spans="1:11">
      <c r="A97" s="259">
        <v>90</v>
      </c>
      <c r="B97" s="262">
        <v>11001040000050</v>
      </c>
      <c r="C97" s="102" t="s">
        <v>1246</v>
      </c>
      <c r="D97" s="102" t="s">
        <v>1247</v>
      </c>
      <c r="E97" s="261" t="s">
        <v>1071</v>
      </c>
      <c r="F97" s="262">
        <v>1</v>
      </c>
      <c r="G97" s="102">
        <v>210</v>
      </c>
      <c r="H97" s="263">
        <v>300</v>
      </c>
      <c r="I97" s="264"/>
      <c r="J97" s="263">
        <v>300</v>
      </c>
      <c r="K97" s="102"/>
    </row>
    <row r="98" s="253" customFormat="1" customHeight="1" spans="1:11">
      <c r="A98" s="259">
        <v>91</v>
      </c>
      <c r="B98" s="262">
        <v>11001040000003</v>
      </c>
      <c r="C98" s="102" t="s">
        <v>1248</v>
      </c>
      <c r="D98" s="102" t="s">
        <v>1249</v>
      </c>
      <c r="E98" s="261" t="s">
        <v>1071</v>
      </c>
      <c r="F98" s="262">
        <v>1</v>
      </c>
      <c r="G98" s="102">
        <v>211</v>
      </c>
      <c r="H98" s="263">
        <v>300</v>
      </c>
      <c r="I98" s="264"/>
      <c r="J98" s="263">
        <v>300</v>
      </c>
      <c r="K98" s="102"/>
    </row>
    <row r="99" s="253" customFormat="1" customHeight="1" spans="1:11">
      <c r="A99" s="259">
        <v>92</v>
      </c>
      <c r="B99" s="262">
        <v>11001060000008</v>
      </c>
      <c r="C99" s="102" t="s">
        <v>1250</v>
      </c>
      <c r="D99" s="102" t="s">
        <v>1251</v>
      </c>
      <c r="E99" s="261" t="s">
        <v>1071</v>
      </c>
      <c r="F99" s="262">
        <v>1</v>
      </c>
      <c r="G99" s="102">
        <v>212</v>
      </c>
      <c r="H99" s="263">
        <v>700</v>
      </c>
      <c r="I99" s="264"/>
      <c r="J99" s="263">
        <v>700</v>
      </c>
      <c r="K99" s="102"/>
    </row>
    <row r="100" s="253" customFormat="1" customHeight="1" spans="1:11">
      <c r="A100" s="259">
        <v>93</v>
      </c>
      <c r="B100" s="262">
        <v>11001040000009</v>
      </c>
      <c r="C100" s="102" t="s">
        <v>1252</v>
      </c>
      <c r="D100" s="102" t="s">
        <v>1253</v>
      </c>
      <c r="E100" s="261" t="s">
        <v>1071</v>
      </c>
      <c r="F100" s="262">
        <v>1</v>
      </c>
      <c r="G100" s="102">
        <v>212</v>
      </c>
      <c r="H100" s="263">
        <v>200</v>
      </c>
      <c r="I100" s="264"/>
      <c r="J100" s="263">
        <v>200</v>
      </c>
      <c r="K100" s="102"/>
    </row>
    <row r="101" s="253" customFormat="1" customHeight="1" spans="1:11">
      <c r="A101" s="259">
        <v>94</v>
      </c>
      <c r="B101" s="262">
        <v>11001040000015</v>
      </c>
      <c r="C101" s="102" t="s">
        <v>1252</v>
      </c>
      <c r="D101" s="102" t="s">
        <v>1254</v>
      </c>
      <c r="E101" s="261" t="s">
        <v>1071</v>
      </c>
      <c r="F101" s="262">
        <v>1</v>
      </c>
      <c r="G101" s="102">
        <v>212</v>
      </c>
      <c r="H101" s="263">
        <v>100</v>
      </c>
      <c r="I101" s="264"/>
      <c r="J101" s="263">
        <v>100</v>
      </c>
      <c r="K101" s="102"/>
    </row>
    <row r="102" s="253" customFormat="1" customHeight="1" spans="1:11">
      <c r="A102" s="259">
        <v>95</v>
      </c>
      <c r="B102" s="262" t="s">
        <v>1255</v>
      </c>
      <c r="C102" s="102" t="s">
        <v>1256</v>
      </c>
      <c r="D102" s="102" t="s">
        <v>1257</v>
      </c>
      <c r="E102" s="261" t="s">
        <v>1071</v>
      </c>
      <c r="F102" s="262">
        <v>1</v>
      </c>
      <c r="G102" s="102">
        <v>212</v>
      </c>
      <c r="H102" s="263">
        <v>100</v>
      </c>
      <c r="I102" s="264"/>
      <c r="J102" s="263">
        <v>100</v>
      </c>
      <c r="K102" s="102"/>
    </row>
    <row r="103" s="253" customFormat="1" customHeight="1" spans="1:11">
      <c r="A103" s="259">
        <v>96</v>
      </c>
      <c r="B103" s="262">
        <v>11001060000011</v>
      </c>
      <c r="C103" s="102" t="s">
        <v>1258</v>
      </c>
      <c r="D103" s="102" t="s">
        <v>1087</v>
      </c>
      <c r="E103" s="261" t="s">
        <v>1071</v>
      </c>
      <c r="F103" s="262">
        <v>1</v>
      </c>
      <c r="G103" s="102">
        <v>213</v>
      </c>
      <c r="H103" s="263">
        <v>1500</v>
      </c>
      <c r="I103" s="264"/>
      <c r="J103" s="263">
        <v>1500</v>
      </c>
      <c r="K103" s="102"/>
    </row>
    <row r="104" s="253" customFormat="1" customHeight="1" spans="1:11">
      <c r="A104" s="259">
        <v>97</v>
      </c>
      <c r="B104" s="262">
        <v>11001040000022</v>
      </c>
      <c r="C104" s="91" t="s">
        <v>1259</v>
      </c>
      <c r="D104" s="102" t="s">
        <v>1260</v>
      </c>
      <c r="E104" s="261" t="s">
        <v>1071</v>
      </c>
      <c r="F104" s="262">
        <v>1</v>
      </c>
      <c r="G104" s="102">
        <v>213</v>
      </c>
      <c r="H104" s="263">
        <v>800</v>
      </c>
      <c r="I104" s="264"/>
      <c r="J104" s="263">
        <v>800</v>
      </c>
      <c r="K104" s="102"/>
    </row>
    <row r="105" s="253" customFormat="1" customHeight="1" spans="1:11">
      <c r="A105" s="259">
        <v>98</v>
      </c>
      <c r="B105" s="262" t="s">
        <v>1261</v>
      </c>
      <c r="C105" s="102" t="s">
        <v>1262</v>
      </c>
      <c r="D105" s="102" t="s">
        <v>1263</v>
      </c>
      <c r="E105" s="261" t="s">
        <v>1071</v>
      </c>
      <c r="F105" s="262">
        <v>1</v>
      </c>
      <c r="G105" s="102">
        <v>213</v>
      </c>
      <c r="H105" s="263">
        <v>50</v>
      </c>
      <c r="I105" s="264"/>
      <c r="J105" s="263">
        <v>50</v>
      </c>
      <c r="K105" s="102"/>
    </row>
    <row r="106" s="253" customFormat="1" customHeight="1" spans="1:11">
      <c r="A106" s="259">
        <v>99</v>
      </c>
      <c r="B106" s="262" t="s">
        <v>1264</v>
      </c>
      <c r="C106" s="91" t="s">
        <v>1265</v>
      </c>
      <c r="D106" s="102" t="s">
        <v>1266</v>
      </c>
      <c r="E106" s="261" t="s">
        <v>1071</v>
      </c>
      <c r="F106" s="262">
        <v>1</v>
      </c>
      <c r="G106" s="102">
        <v>213</v>
      </c>
      <c r="H106" s="263">
        <v>50</v>
      </c>
      <c r="I106" s="264"/>
      <c r="J106" s="263">
        <v>50</v>
      </c>
      <c r="K106" s="102"/>
    </row>
    <row r="107" s="253" customFormat="1" customHeight="1" spans="1:11">
      <c r="A107" s="259">
        <v>100</v>
      </c>
      <c r="B107" s="262">
        <v>11001040000034</v>
      </c>
      <c r="C107" s="102" t="s">
        <v>1267</v>
      </c>
      <c r="D107" s="102" t="s">
        <v>1268</v>
      </c>
      <c r="E107" s="261" t="s">
        <v>1071</v>
      </c>
      <c r="F107" s="262">
        <v>1</v>
      </c>
      <c r="G107" s="102">
        <v>213</v>
      </c>
      <c r="H107" s="263">
        <v>300</v>
      </c>
      <c r="I107" s="264"/>
      <c r="J107" s="263">
        <v>300</v>
      </c>
      <c r="K107" s="102"/>
    </row>
    <row r="108" s="253" customFormat="1" customHeight="1" spans="1:11">
      <c r="A108" s="259">
        <v>101</v>
      </c>
      <c r="B108" s="262">
        <v>11001040000005</v>
      </c>
      <c r="C108" s="102" t="s">
        <v>1269</v>
      </c>
      <c r="D108" s="102" t="s">
        <v>1270</v>
      </c>
      <c r="E108" s="261" t="s">
        <v>1071</v>
      </c>
      <c r="F108" s="262">
        <v>1</v>
      </c>
      <c r="G108" s="102">
        <v>213</v>
      </c>
      <c r="H108" s="263">
        <v>300</v>
      </c>
      <c r="I108" s="264"/>
      <c r="J108" s="263">
        <v>300</v>
      </c>
      <c r="K108" s="102"/>
    </row>
    <row r="109" s="253" customFormat="1" customHeight="1" spans="1:11">
      <c r="A109" s="259">
        <v>102</v>
      </c>
      <c r="B109" s="262">
        <v>11001040000048</v>
      </c>
      <c r="C109" s="102" t="s">
        <v>1271</v>
      </c>
      <c r="D109" s="102" t="s">
        <v>1272</v>
      </c>
      <c r="E109" s="261" t="s">
        <v>1071</v>
      </c>
      <c r="F109" s="262">
        <v>1</v>
      </c>
      <c r="G109" s="102">
        <v>214</v>
      </c>
      <c r="H109" s="263">
        <v>300</v>
      </c>
      <c r="I109" s="264"/>
      <c r="J109" s="263">
        <v>300</v>
      </c>
      <c r="K109" s="102"/>
    </row>
    <row r="110" s="253" customFormat="1" customHeight="1" spans="1:11">
      <c r="A110" s="259">
        <v>103</v>
      </c>
      <c r="B110" s="262" t="s">
        <v>1273</v>
      </c>
      <c r="C110" s="102" t="s">
        <v>1274</v>
      </c>
      <c r="D110" s="102"/>
      <c r="E110" s="261" t="s">
        <v>1071</v>
      </c>
      <c r="F110" s="262">
        <v>1</v>
      </c>
      <c r="G110" s="102">
        <v>214</v>
      </c>
      <c r="H110" s="263">
        <v>50</v>
      </c>
      <c r="I110" s="264"/>
      <c r="J110" s="263">
        <v>50</v>
      </c>
      <c r="K110" s="102"/>
    </row>
    <row r="111" s="253" customFormat="1" customHeight="1" spans="1:11">
      <c r="A111" s="259">
        <v>104</v>
      </c>
      <c r="B111" s="262">
        <v>11001040000040</v>
      </c>
      <c r="C111" s="102" t="s">
        <v>1275</v>
      </c>
      <c r="D111" s="102" t="s">
        <v>1276</v>
      </c>
      <c r="E111" s="261" t="s">
        <v>1071</v>
      </c>
      <c r="F111" s="262">
        <v>1</v>
      </c>
      <c r="G111" s="102">
        <v>214</v>
      </c>
      <c r="H111" s="263">
        <v>100</v>
      </c>
      <c r="I111" s="264"/>
      <c r="J111" s="263">
        <v>100</v>
      </c>
      <c r="K111" s="102"/>
    </row>
    <row r="112" s="253" customFormat="1" customHeight="1" spans="1:11">
      <c r="A112" s="259">
        <v>105</v>
      </c>
      <c r="B112" s="262">
        <v>11001060000019</v>
      </c>
      <c r="C112" s="102" t="s">
        <v>1277</v>
      </c>
      <c r="D112" s="102"/>
      <c r="E112" s="261" t="s">
        <v>1071</v>
      </c>
      <c r="F112" s="262">
        <v>1</v>
      </c>
      <c r="G112" s="102">
        <v>214</v>
      </c>
      <c r="H112" s="263">
        <v>100</v>
      </c>
      <c r="I112" s="264"/>
      <c r="J112" s="263">
        <v>100</v>
      </c>
      <c r="K112" s="102"/>
    </row>
    <row r="113" s="253" customFormat="1" customHeight="1" spans="1:11">
      <c r="A113" s="259">
        <v>106</v>
      </c>
      <c r="B113" s="262" t="s">
        <v>1278</v>
      </c>
      <c r="C113" s="102" t="s">
        <v>1069</v>
      </c>
      <c r="D113" s="102" t="s">
        <v>1279</v>
      </c>
      <c r="E113" s="261" t="s">
        <v>1071</v>
      </c>
      <c r="F113" s="262">
        <v>1</v>
      </c>
      <c r="G113" s="102">
        <v>215</v>
      </c>
      <c r="H113" s="263">
        <v>100</v>
      </c>
      <c r="I113" s="264"/>
      <c r="J113" s="263">
        <v>100</v>
      </c>
      <c r="K113" s="102"/>
    </row>
    <row r="114" s="253" customFormat="1" customHeight="1" spans="1:11">
      <c r="A114" s="259">
        <v>107</v>
      </c>
      <c r="B114" s="262">
        <v>11001040000002</v>
      </c>
      <c r="C114" s="102" t="s">
        <v>1280</v>
      </c>
      <c r="D114" s="102" t="s">
        <v>1281</v>
      </c>
      <c r="E114" s="261" t="s">
        <v>1071</v>
      </c>
      <c r="F114" s="262">
        <v>1</v>
      </c>
      <c r="G114" s="102">
        <v>215</v>
      </c>
      <c r="H114" s="263">
        <v>100</v>
      </c>
      <c r="I114" s="264"/>
      <c r="J114" s="263">
        <v>100</v>
      </c>
      <c r="K114" s="102"/>
    </row>
    <row r="115" s="253" customFormat="1" customHeight="1" spans="1:11">
      <c r="A115" s="259">
        <v>108</v>
      </c>
      <c r="B115" s="262">
        <v>11001060000010</v>
      </c>
      <c r="C115" s="102" t="s">
        <v>1258</v>
      </c>
      <c r="D115" s="102" t="s">
        <v>1087</v>
      </c>
      <c r="E115" s="261" t="s">
        <v>1071</v>
      </c>
      <c r="F115" s="262">
        <v>1</v>
      </c>
      <c r="G115" s="102">
        <v>215</v>
      </c>
      <c r="H115" s="263">
        <v>1500</v>
      </c>
      <c r="I115" s="264"/>
      <c r="J115" s="263">
        <v>1500</v>
      </c>
      <c r="K115" s="102"/>
    </row>
    <row r="116" s="253" customFormat="1" customHeight="1" spans="1:11">
      <c r="A116" s="259">
        <v>109</v>
      </c>
      <c r="B116" s="262" t="s">
        <v>1282</v>
      </c>
      <c r="C116" s="102" t="s">
        <v>1283</v>
      </c>
      <c r="D116" s="102" t="s">
        <v>1284</v>
      </c>
      <c r="E116" s="261" t="s">
        <v>1071</v>
      </c>
      <c r="F116" s="262">
        <v>1</v>
      </c>
      <c r="G116" s="102">
        <v>215</v>
      </c>
      <c r="H116" s="263">
        <v>100</v>
      </c>
      <c r="I116" s="264"/>
      <c r="J116" s="263">
        <v>100</v>
      </c>
      <c r="K116" s="102"/>
    </row>
    <row r="117" s="253" customFormat="1" customHeight="1" spans="1:11">
      <c r="A117" s="259">
        <v>110</v>
      </c>
      <c r="B117" s="262">
        <v>11001040000027</v>
      </c>
      <c r="C117" s="102" t="s">
        <v>1285</v>
      </c>
      <c r="D117" s="102" t="s">
        <v>1286</v>
      </c>
      <c r="E117" s="261" t="s">
        <v>1071</v>
      </c>
      <c r="F117" s="262">
        <v>1</v>
      </c>
      <c r="G117" s="102">
        <v>215</v>
      </c>
      <c r="H117" s="263">
        <v>500</v>
      </c>
      <c r="I117" s="264"/>
      <c r="J117" s="263">
        <v>500</v>
      </c>
      <c r="K117" s="102"/>
    </row>
    <row r="118" s="253" customFormat="1" customHeight="1" spans="1:11">
      <c r="A118" s="259">
        <v>111</v>
      </c>
      <c r="B118" s="262" t="s">
        <v>1287</v>
      </c>
      <c r="C118" s="102" t="s">
        <v>1248</v>
      </c>
      <c r="D118" s="102" t="s">
        <v>1288</v>
      </c>
      <c r="E118" s="261" t="s">
        <v>1071</v>
      </c>
      <c r="F118" s="262">
        <v>1</v>
      </c>
      <c r="G118" s="102">
        <v>217</v>
      </c>
      <c r="H118" s="263">
        <v>100</v>
      </c>
      <c r="I118" s="264"/>
      <c r="J118" s="263">
        <v>100</v>
      </c>
      <c r="K118" s="102"/>
    </row>
    <row r="119" s="253" customFormat="1" customHeight="1" spans="1:11">
      <c r="A119" s="259">
        <v>112</v>
      </c>
      <c r="B119" s="262" t="s">
        <v>1289</v>
      </c>
      <c r="C119" s="102" t="s">
        <v>1248</v>
      </c>
      <c r="D119" s="102" t="s">
        <v>1249</v>
      </c>
      <c r="E119" s="261" t="s">
        <v>1071</v>
      </c>
      <c r="F119" s="262">
        <v>1</v>
      </c>
      <c r="G119" s="102">
        <v>217</v>
      </c>
      <c r="H119" s="263">
        <v>100</v>
      </c>
      <c r="I119" s="264"/>
      <c r="J119" s="263">
        <v>100</v>
      </c>
      <c r="K119" s="102"/>
    </row>
    <row r="120" s="253" customFormat="1" customHeight="1" spans="1:11">
      <c r="A120" s="259">
        <v>113</v>
      </c>
      <c r="B120" s="262" t="s">
        <v>1290</v>
      </c>
      <c r="C120" s="102" t="s">
        <v>1291</v>
      </c>
      <c r="D120" s="102" t="s">
        <v>1292</v>
      </c>
      <c r="E120" s="261" t="s">
        <v>1071</v>
      </c>
      <c r="F120" s="262">
        <v>1</v>
      </c>
      <c r="G120" s="102">
        <v>219</v>
      </c>
      <c r="H120" s="263">
        <v>100</v>
      </c>
      <c r="I120" s="264"/>
      <c r="J120" s="263">
        <v>100</v>
      </c>
      <c r="K120" s="102"/>
    </row>
    <row r="121" s="253" customFormat="1" customHeight="1" spans="1:11">
      <c r="A121" s="259">
        <v>114</v>
      </c>
      <c r="B121" s="262">
        <v>11001060000005</v>
      </c>
      <c r="C121" s="102" t="s">
        <v>1165</v>
      </c>
      <c r="D121" s="102" t="s">
        <v>1166</v>
      </c>
      <c r="E121" s="261" t="s">
        <v>1071</v>
      </c>
      <c r="F121" s="262">
        <v>1</v>
      </c>
      <c r="G121" s="102">
        <v>219</v>
      </c>
      <c r="H121" s="263">
        <v>600</v>
      </c>
      <c r="I121" s="264"/>
      <c r="J121" s="263">
        <v>600</v>
      </c>
      <c r="K121" s="102"/>
    </row>
    <row r="122" s="253" customFormat="1" customHeight="1" spans="1:11">
      <c r="A122" s="259">
        <v>115</v>
      </c>
      <c r="B122" s="262">
        <v>11001040000023</v>
      </c>
      <c r="C122" s="102" t="s">
        <v>1293</v>
      </c>
      <c r="D122" s="102" t="s">
        <v>1294</v>
      </c>
      <c r="E122" s="261" t="s">
        <v>1071</v>
      </c>
      <c r="F122" s="262">
        <v>1</v>
      </c>
      <c r="G122" s="102">
        <v>219</v>
      </c>
      <c r="H122" s="263">
        <v>100</v>
      </c>
      <c r="I122" s="264"/>
      <c r="J122" s="263">
        <v>100</v>
      </c>
      <c r="K122" s="102"/>
    </row>
    <row r="123" s="253" customFormat="1" customHeight="1" spans="1:11">
      <c r="A123" s="259">
        <v>116</v>
      </c>
      <c r="B123" s="260" t="s">
        <v>1295</v>
      </c>
      <c r="C123" s="102" t="s">
        <v>1296</v>
      </c>
      <c r="D123" s="102" t="s">
        <v>1297</v>
      </c>
      <c r="E123" s="261" t="s">
        <v>1071</v>
      </c>
      <c r="F123" s="262">
        <v>1</v>
      </c>
      <c r="G123" s="102">
        <v>219</v>
      </c>
      <c r="H123" s="263">
        <v>50</v>
      </c>
      <c r="I123" s="264"/>
      <c r="J123" s="263">
        <v>50</v>
      </c>
      <c r="K123" s="102"/>
    </row>
    <row r="124" s="253" customFormat="1" customHeight="1" spans="1:11">
      <c r="A124" s="259">
        <v>117</v>
      </c>
      <c r="B124" s="260" t="s">
        <v>1298</v>
      </c>
      <c r="C124" s="102" t="s">
        <v>1269</v>
      </c>
      <c r="D124" s="102" t="s">
        <v>1270</v>
      </c>
      <c r="E124" s="261" t="s">
        <v>1071</v>
      </c>
      <c r="F124" s="262">
        <v>1</v>
      </c>
      <c r="G124" s="102">
        <v>219</v>
      </c>
      <c r="H124" s="263">
        <v>500</v>
      </c>
      <c r="I124" s="264"/>
      <c r="J124" s="263">
        <v>500</v>
      </c>
      <c r="K124" s="102"/>
    </row>
    <row r="125" s="253" customFormat="1" customHeight="1" spans="1:11">
      <c r="A125" s="259">
        <v>118</v>
      </c>
      <c r="B125" s="260" t="s">
        <v>1299</v>
      </c>
      <c r="C125" s="102" t="s">
        <v>1300</v>
      </c>
      <c r="D125" s="102"/>
      <c r="E125" s="261" t="s">
        <v>1071</v>
      </c>
      <c r="F125" s="262">
        <v>1</v>
      </c>
      <c r="G125" s="102" t="s">
        <v>1301</v>
      </c>
      <c r="H125" s="263">
        <v>100</v>
      </c>
      <c r="I125" s="264"/>
      <c r="J125" s="263">
        <v>100</v>
      </c>
      <c r="K125" s="102"/>
    </row>
    <row r="126" s="253" customFormat="1" customHeight="1" spans="1:11">
      <c r="A126" s="259">
        <v>119</v>
      </c>
      <c r="B126" s="260" t="s">
        <v>1302</v>
      </c>
      <c r="C126" s="102" t="s">
        <v>1303</v>
      </c>
      <c r="D126" s="102"/>
      <c r="E126" s="261" t="s">
        <v>1071</v>
      </c>
      <c r="F126" s="262">
        <v>1</v>
      </c>
      <c r="G126" s="102">
        <v>206</v>
      </c>
      <c r="H126" s="263">
        <v>100</v>
      </c>
      <c r="I126" s="264"/>
      <c r="J126" s="263">
        <v>100</v>
      </c>
      <c r="K126" s="91"/>
    </row>
    <row r="127" s="253" customFormat="1" customHeight="1" spans="1:11">
      <c r="A127" s="259">
        <v>120</v>
      </c>
      <c r="B127" s="260"/>
      <c r="C127" s="91" t="s">
        <v>1304</v>
      </c>
      <c r="D127" s="102"/>
      <c r="E127" s="261" t="s">
        <v>1071</v>
      </c>
      <c r="F127" s="262">
        <v>1</v>
      </c>
      <c r="G127" s="102">
        <v>201</v>
      </c>
      <c r="H127" s="263">
        <v>20</v>
      </c>
      <c r="I127" s="264"/>
      <c r="J127" s="263">
        <v>20</v>
      </c>
      <c r="K127" s="91"/>
    </row>
    <row r="128" s="253" customFormat="1" customHeight="1" spans="1:11">
      <c r="A128" s="259">
        <v>121</v>
      </c>
      <c r="B128" s="260"/>
      <c r="C128" s="102" t="s">
        <v>1109</v>
      </c>
      <c r="D128" s="102"/>
      <c r="E128" s="261" t="s">
        <v>1071</v>
      </c>
      <c r="F128" s="262">
        <v>1</v>
      </c>
      <c r="G128" s="102">
        <v>201</v>
      </c>
      <c r="H128" s="263">
        <v>30</v>
      </c>
      <c r="I128" s="264"/>
      <c r="J128" s="263">
        <v>30</v>
      </c>
      <c r="K128" s="91"/>
    </row>
    <row r="129" s="253" customFormat="1" customHeight="1" spans="1:11">
      <c r="A129" s="259">
        <v>122</v>
      </c>
      <c r="B129" s="260"/>
      <c r="C129" s="102" t="s">
        <v>1073</v>
      </c>
      <c r="D129" s="102"/>
      <c r="E129" s="261" t="s">
        <v>1071</v>
      </c>
      <c r="F129" s="262">
        <v>1</v>
      </c>
      <c r="G129" s="102">
        <v>201</v>
      </c>
      <c r="H129" s="263">
        <v>80</v>
      </c>
      <c r="I129" s="264"/>
      <c r="J129" s="263">
        <v>80</v>
      </c>
      <c r="K129" s="91"/>
    </row>
    <row r="130" s="253" customFormat="1" customHeight="1" spans="1:11">
      <c r="A130" s="259">
        <v>123</v>
      </c>
      <c r="B130" s="260"/>
      <c r="C130" s="102" t="s">
        <v>1305</v>
      </c>
      <c r="D130" s="102"/>
      <c r="E130" s="261" t="s">
        <v>1071</v>
      </c>
      <c r="F130" s="262">
        <v>1</v>
      </c>
      <c r="G130" s="102">
        <v>202</v>
      </c>
      <c r="H130" s="263">
        <v>30</v>
      </c>
      <c r="I130" s="264"/>
      <c r="J130" s="263">
        <v>30</v>
      </c>
      <c r="K130" s="91"/>
    </row>
    <row r="131" s="253" customFormat="1" customHeight="1" spans="1:11">
      <c r="A131" s="259">
        <v>124</v>
      </c>
      <c r="B131" s="260"/>
      <c r="C131" s="102" t="s">
        <v>1306</v>
      </c>
      <c r="D131" s="102"/>
      <c r="E131" s="261" t="s">
        <v>1071</v>
      </c>
      <c r="F131" s="262">
        <v>1</v>
      </c>
      <c r="G131" s="102">
        <v>203</v>
      </c>
      <c r="H131" s="263">
        <v>20</v>
      </c>
      <c r="I131" s="264"/>
      <c r="J131" s="263">
        <v>20</v>
      </c>
      <c r="K131" s="91"/>
    </row>
    <row r="132" s="253" customFormat="1" customHeight="1" spans="1:11">
      <c r="A132" s="259">
        <v>125</v>
      </c>
      <c r="B132" s="260"/>
      <c r="C132" s="102" t="s">
        <v>1307</v>
      </c>
      <c r="D132" s="102" t="s">
        <v>1308</v>
      </c>
      <c r="E132" s="261" t="s">
        <v>1071</v>
      </c>
      <c r="F132" s="262">
        <v>1</v>
      </c>
      <c r="G132" s="102">
        <v>203</v>
      </c>
      <c r="H132" s="263">
        <v>30</v>
      </c>
      <c r="I132" s="264"/>
      <c r="J132" s="263">
        <v>30</v>
      </c>
      <c r="K132" s="91"/>
    </row>
    <row r="133" s="253" customFormat="1" customHeight="1" spans="1:11">
      <c r="A133" s="259">
        <v>126</v>
      </c>
      <c r="B133" s="260"/>
      <c r="C133" s="102" t="s">
        <v>1309</v>
      </c>
      <c r="D133" s="102" t="s">
        <v>1310</v>
      </c>
      <c r="E133" s="261" t="s">
        <v>1071</v>
      </c>
      <c r="F133" s="262">
        <v>1</v>
      </c>
      <c r="G133" s="102">
        <v>203</v>
      </c>
      <c r="H133" s="263">
        <v>50</v>
      </c>
      <c r="I133" s="264"/>
      <c r="J133" s="263">
        <v>50</v>
      </c>
      <c r="K133" s="91"/>
    </row>
    <row r="134" s="253" customFormat="1" customHeight="1" spans="1:11">
      <c r="A134" s="259">
        <v>127</v>
      </c>
      <c r="B134" s="260"/>
      <c r="C134" s="102" t="s">
        <v>1309</v>
      </c>
      <c r="D134" s="102" t="s">
        <v>1311</v>
      </c>
      <c r="E134" s="261" t="s">
        <v>1071</v>
      </c>
      <c r="F134" s="262">
        <v>1</v>
      </c>
      <c r="G134" s="102">
        <v>203</v>
      </c>
      <c r="H134" s="263">
        <v>50</v>
      </c>
      <c r="I134" s="264"/>
      <c r="J134" s="263">
        <v>50</v>
      </c>
      <c r="K134" s="91"/>
    </row>
    <row r="135" s="253" customFormat="1" customHeight="1" spans="1:11">
      <c r="A135" s="259">
        <v>128</v>
      </c>
      <c r="B135" s="260"/>
      <c r="C135" s="102" t="s">
        <v>1312</v>
      </c>
      <c r="D135" s="102"/>
      <c r="E135" s="261" t="s">
        <v>1071</v>
      </c>
      <c r="F135" s="262">
        <v>1</v>
      </c>
      <c r="G135" s="102">
        <v>203</v>
      </c>
      <c r="H135" s="263">
        <v>20</v>
      </c>
      <c r="I135" s="264"/>
      <c r="J135" s="263">
        <v>20</v>
      </c>
      <c r="K135" s="91"/>
    </row>
    <row r="136" s="253" customFormat="1" customHeight="1" spans="1:11">
      <c r="A136" s="259">
        <v>129</v>
      </c>
      <c r="B136" s="260"/>
      <c r="C136" s="102" t="s">
        <v>1073</v>
      </c>
      <c r="D136" s="102"/>
      <c r="E136" s="261" t="s">
        <v>1071</v>
      </c>
      <c r="F136" s="262">
        <v>1</v>
      </c>
      <c r="G136" s="102">
        <v>203</v>
      </c>
      <c r="H136" s="263">
        <v>80</v>
      </c>
      <c r="I136" s="264"/>
      <c r="J136" s="263">
        <v>80</v>
      </c>
      <c r="K136" s="91"/>
    </row>
    <row r="137" s="253" customFormat="1" customHeight="1" spans="1:11">
      <c r="A137" s="259">
        <v>130</v>
      </c>
      <c r="B137" s="260" t="s">
        <v>1313</v>
      </c>
      <c r="C137" s="102" t="s">
        <v>1069</v>
      </c>
      <c r="D137" s="102" t="s">
        <v>1314</v>
      </c>
      <c r="E137" s="261" t="s">
        <v>1071</v>
      </c>
      <c r="F137" s="262">
        <v>1</v>
      </c>
      <c r="G137" s="102">
        <v>204</v>
      </c>
      <c r="H137" s="263">
        <v>100</v>
      </c>
      <c r="I137" s="264"/>
      <c r="J137" s="263">
        <v>100</v>
      </c>
      <c r="K137" s="91"/>
    </row>
    <row r="138" s="253" customFormat="1" customHeight="1" spans="1:11">
      <c r="A138" s="259">
        <v>131</v>
      </c>
      <c r="B138" s="260"/>
      <c r="C138" s="102" t="s">
        <v>1145</v>
      </c>
      <c r="D138" s="102" t="s">
        <v>1315</v>
      </c>
      <c r="E138" s="261" t="s">
        <v>1071</v>
      </c>
      <c r="F138" s="262">
        <v>1</v>
      </c>
      <c r="G138" s="102">
        <v>204</v>
      </c>
      <c r="H138" s="263">
        <v>50</v>
      </c>
      <c r="I138" s="264"/>
      <c r="J138" s="263">
        <v>50</v>
      </c>
      <c r="K138" s="91"/>
    </row>
    <row r="139" s="253" customFormat="1" customHeight="1" spans="1:11">
      <c r="A139" s="259">
        <v>132</v>
      </c>
      <c r="B139" s="260"/>
      <c r="C139" s="102" t="s">
        <v>1145</v>
      </c>
      <c r="D139" s="102" t="s">
        <v>1316</v>
      </c>
      <c r="E139" s="261" t="s">
        <v>1071</v>
      </c>
      <c r="F139" s="262">
        <v>1</v>
      </c>
      <c r="G139" s="102">
        <v>204</v>
      </c>
      <c r="H139" s="263">
        <v>50</v>
      </c>
      <c r="I139" s="264"/>
      <c r="J139" s="263">
        <v>50</v>
      </c>
      <c r="K139" s="91"/>
    </row>
    <row r="140" s="253" customFormat="1" customHeight="1" spans="1:11">
      <c r="A140" s="259">
        <v>133</v>
      </c>
      <c r="B140" s="260"/>
      <c r="C140" s="102" t="s">
        <v>1317</v>
      </c>
      <c r="D140" s="102"/>
      <c r="E140" s="261" t="s">
        <v>1071</v>
      </c>
      <c r="F140" s="262">
        <v>1</v>
      </c>
      <c r="G140" s="102">
        <v>204</v>
      </c>
      <c r="H140" s="263">
        <v>20</v>
      </c>
      <c r="I140" s="264"/>
      <c r="J140" s="263">
        <v>20</v>
      </c>
      <c r="K140" s="91"/>
    </row>
    <row r="141" s="253" customFormat="1" customHeight="1" spans="1:11">
      <c r="A141" s="259">
        <v>134</v>
      </c>
      <c r="B141" s="260"/>
      <c r="C141" s="91" t="s">
        <v>1318</v>
      </c>
      <c r="D141" s="102"/>
      <c r="E141" s="261" t="s">
        <v>1071</v>
      </c>
      <c r="F141" s="262">
        <v>1</v>
      </c>
      <c r="G141" s="102">
        <v>204</v>
      </c>
      <c r="H141" s="263">
        <v>20</v>
      </c>
      <c r="I141" s="264"/>
      <c r="J141" s="263">
        <v>20</v>
      </c>
      <c r="K141" s="91"/>
    </row>
    <row r="142" s="253" customFormat="1" customHeight="1" spans="1:11">
      <c r="A142" s="259">
        <v>135</v>
      </c>
      <c r="B142" s="260"/>
      <c r="C142" s="102" t="s">
        <v>1319</v>
      </c>
      <c r="D142" s="102" t="s">
        <v>1320</v>
      </c>
      <c r="E142" s="261" t="s">
        <v>1071</v>
      </c>
      <c r="F142" s="262">
        <v>1</v>
      </c>
      <c r="G142" s="102">
        <v>205</v>
      </c>
      <c r="H142" s="263">
        <v>50</v>
      </c>
      <c r="I142" s="264"/>
      <c r="J142" s="263">
        <v>50</v>
      </c>
      <c r="K142" s="91"/>
    </row>
    <row r="143" s="253" customFormat="1" customHeight="1" spans="1:11">
      <c r="A143" s="259">
        <v>136</v>
      </c>
      <c r="B143" s="260"/>
      <c r="C143" s="102" t="s">
        <v>1321</v>
      </c>
      <c r="D143" s="102" t="s">
        <v>1322</v>
      </c>
      <c r="E143" s="261" t="s">
        <v>1071</v>
      </c>
      <c r="F143" s="262">
        <v>1</v>
      </c>
      <c r="G143" s="102">
        <v>205</v>
      </c>
      <c r="H143" s="263">
        <v>50</v>
      </c>
      <c r="I143" s="264"/>
      <c r="J143" s="263">
        <v>50</v>
      </c>
      <c r="K143" s="91"/>
    </row>
    <row r="144" s="253" customFormat="1" customHeight="1" spans="1:11">
      <c r="A144" s="259">
        <v>137</v>
      </c>
      <c r="B144" s="260"/>
      <c r="C144" s="102" t="s">
        <v>1323</v>
      </c>
      <c r="D144" s="102" t="s">
        <v>1324</v>
      </c>
      <c r="E144" s="261" t="s">
        <v>1071</v>
      </c>
      <c r="F144" s="262">
        <v>1</v>
      </c>
      <c r="G144" s="102">
        <v>205</v>
      </c>
      <c r="H144" s="263">
        <v>50</v>
      </c>
      <c r="I144" s="264"/>
      <c r="J144" s="263">
        <v>50</v>
      </c>
      <c r="K144" s="91"/>
    </row>
    <row r="145" s="253" customFormat="1" customHeight="1" spans="1:11">
      <c r="A145" s="259">
        <v>138</v>
      </c>
      <c r="B145" s="260"/>
      <c r="C145" s="102" t="s">
        <v>1073</v>
      </c>
      <c r="D145" s="102"/>
      <c r="E145" s="261" t="s">
        <v>1071</v>
      </c>
      <c r="F145" s="262">
        <v>1</v>
      </c>
      <c r="G145" s="102">
        <v>206</v>
      </c>
      <c r="H145" s="263">
        <v>80</v>
      </c>
      <c r="I145" s="264"/>
      <c r="J145" s="263">
        <v>80</v>
      </c>
      <c r="K145" s="91"/>
    </row>
    <row r="146" s="253" customFormat="1" customHeight="1" spans="1:11">
      <c r="A146" s="259">
        <v>139</v>
      </c>
      <c r="B146" s="260"/>
      <c r="C146" s="102" t="s">
        <v>1325</v>
      </c>
      <c r="D146" s="102" t="s">
        <v>1326</v>
      </c>
      <c r="E146" s="261" t="s">
        <v>1071</v>
      </c>
      <c r="F146" s="262">
        <v>1</v>
      </c>
      <c r="G146" s="102">
        <v>207</v>
      </c>
      <c r="H146" s="263">
        <v>100</v>
      </c>
      <c r="I146" s="264"/>
      <c r="J146" s="263">
        <v>100</v>
      </c>
      <c r="K146" s="91"/>
    </row>
    <row r="147" s="253" customFormat="1" customHeight="1" spans="1:11">
      <c r="A147" s="259">
        <v>140</v>
      </c>
      <c r="B147" s="260"/>
      <c r="C147" s="102" t="s">
        <v>1327</v>
      </c>
      <c r="D147" s="102" t="s">
        <v>1328</v>
      </c>
      <c r="E147" s="261" t="s">
        <v>1071</v>
      </c>
      <c r="F147" s="262">
        <v>1</v>
      </c>
      <c r="G147" s="102">
        <v>207</v>
      </c>
      <c r="H147" s="263">
        <v>100</v>
      </c>
      <c r="I147" s="264"/>
      <c r="J147" s="263">
        <v>100</v>
      </c>
      <c r="K147" s="91"/>
    </row>
    <row r="148" s="253" customFormat="1" customHeight="1" spans="1:11">
      <c r="A148" s="259">
        <v>141</v>
      </c>
      <c r="B148" s="260"/>
      <c r="C148" s="102" t="s">
        <v>1329</v>
      </c>
      <c r="D148" s="102" t="s">
        <v>1330</v>
      </c>
      <c r="E148" s="261" t="s">
        <v>1071</v>
      </c>
      <c r="F148" s="262">
        <v>1</v>
      </c>
      <c r="G148" s="102">
        <v>207</v>
      </c>
      <c r="H148" s="263">
        <v>50</v>
      </c>
      <c r="I148" s="264"/>
      <c r="J148" s="263">
        <v>50</v>
      </c>
      <c r="K148" s="91"/>
    </row>
    <row r="149" s="253" customFormat="1" customHeight="1" spans="1:11">
      <c r="A149" s="259">
        <v>142</v>
      </c>
      <c r="B149" s="260"/>
      <c r="C149" s="102" t="s">
        <v>1331</v>
      </c>
      <c r="D149" s="102" t="s">
        <v>1143</v>
      </c>
      <c r="E149" s="261" t="s">
        <v>1071</v>
      </c>
      <c r="F149" s="262">
        <v>1</v>
      </c>
      <c r="G149" s="102">
        <v>209</v>
      </c>
      <c r="H149" s="263">
        <v>50</v>
      </c>
      <c r="I149" s="264"/>
      <c r="J149" s="263">
        <v>50</v>
      </c>
      <c r="K149" s="91"/>
    </row>
    <row r="150" s="253" customFormat="1" customHeight="1" spans="1:11">
      <c r="A150" s="259">
        <v>143</v>
      </c>
      <c r="B150" s="260" t="s">
        <v>1332</v>
      </c>
      <c r="C150" s="91" t="s">
        <v>1325</v>
      </c>
      <c r="D150" s="102" t="s">
        <v>1333</v>
      </c>
      <c r="E150" s="261" t="s">
        <v>1071</v>
      </c>
      <c r="F150" s="262">
        <v>1</v>
      </c>
      <c r="G150" s="102">
        <v>209</v>
      </c>
      <c r="H150" s="263">
        <v>100</v>
      </c>
      <c r="I150" s="264"/>
      <c r="J150" s="263">
        <v>100</v>
      </c>
      <c r="K150" s="91"/>
    </row>
    <row r="151" s="253" customFormat="1" customHeight="1" spans="1:11">
      <c r="A151" s="259">
        <v>144</v>
      </c>
      <c r="B151" s="260"/>
      <c r="C151" s="102" t="s">
        <v>1334</v>
      </c>
      <c r="D151" s="102" t="s">
        <v>1335</v>
      </c>
      <c r="E151" s="261" t="s">
        <v>1071</v>
      </c>
      <c r="F151" s="262">
        <v>1</v>
      </c>
      <c r="G151" s="102">
        <v>209</v>
      </c>
      <c r="H151" s="263">
        <v>100</v>
      </c>
      <c r="I151" s="264"/>
      <c r="J151" s="263">
        <v>100</v>
      </c>
      <c r="K151" s="91"/>
    </row>
    <row r="152" s="253" customFormat="1" customHeight="1" spans="1:11">
      <c r="A152" s="259">
        <v>145</v>
      </c>
      <c r="B152" s="260"/>
      <c r="C152" s="102" t="s">
        <v>1336</v>
      </c>
      <c r="D152" s="102" t="s">
        <v>1337</v>
      </c>
      <c r="E152" s="261" t="s">
        <v>1071</v>
      </c>
      <c r="F152" s="262">
        <v>1</v>
      </c>
      <c r="G152" s="102">
        <v>209</v>
      </c>
      <c r="H152" s="263">
        <v>100</v>
      </c>
      <c r="I152" s="264"/>
      <c r="J152" s="263">
        <v>100</v>
      </c>
      <c r="K152" s="91"/>
    </row>
    <row r="153" s="253" customFormat="1" customHeight="1" spans="1:11">
      <c r="A153" s="259">
        <v>146</v>
      </c>
      <c r="B153" s="260"/>
      <c r="C153" s="102" t="s">
        <v>1089</v>
      </c>
      <c r="D153" s="102" t="s">
        <v>1338</v>
      </c>
      <c r="E153" s="261" t="s">
        <v>1071</v>
      </c>
      <c r="F153" s="262">
        <v>1</v>
      </c>
      <c r="G153" s="102">
        <v>209</v>
      </c>
      <c r="H153" s="263">
        <v>100</v>
      </c>
      <c r="I153" s="264"/>
      <c r="J153" s="263">
        <v>100</v>
      </c>
      <c r="K153" s="91"/>
    </row>
    <row r="154" s="253" customFormat="1" customHeight="1" spans="1:11">
      <c r="A154" s="259">
        <v>147</v>
      </c>
      <c r="B154" s="260" t="s">
        <v>1339</v>
      </c>
      <c r="C154" s="102" t="s">
        <v>1340</v>
      </c>
      <c r="D154" s="102" t="s">
        <v>1341</v>
      </c>
      <c r="E154" s="261" t="s">
        <v>1071</v>
      </c>
      <c r="F154" s="262">
        <v>1</v>
      </c>
      <c r="G154" s="102">
        <v>210</v>
      </c>
      <c r="H154" s="263">
        <v>100</v>
      </c>
      <c r="I154" s="264"/>
      <c r="J154" s="263">
        <v>100</v>
      </c>
      <c r="K154" s="91"/>
    </row>
    <row r="155" s="253" customFormat="1" customHeight="1" spans="1:11">
      <c r="A155" s="259">
        <v>148</v>
      </c>
      <c r="B155" s="260" t="s">
        <v>1342</v>
      </c>
      <c r="C155" s="102" t="s">
        <v>1343</v>
      </c>
      <c r="D155" s="102" t="s">
        <v>1344</v>
      </c>
      <c r="E155" s="261" t="s">
        <v>1071</v>
      </c>
      <c r="F155" s="262">
        <v>1</v>
      </c>
      <c r="G155" s="102">
        <v>210</v>
      </c>
      <c r="H155" s="263">
        <v>50</v>
      </c>
      <c r="I155" s="264"/>
      <c r="J155" s="263">
        <v>50</v>
      </c>
      <c r="K155" s="91"/>
    </row>
    <row r="156" s="253" customFormat="1" customHeight="1" spans="1:11">
      <c r="A156" s="259">
        <v>149</v>
      </c>
      <c r="B156" s="260"/>
      <c r="C156" s="91" t="s">
        <v>1345</v>
      </c>
      <c r="D156" s="102"/>
      <c r="E156" s="261" t="s">
        <v>1071</v>
      </c>
      <c r="F156" s="262">
        <v>3</v>
      </c>
      <c r="G156" s="102" t="s">
        <v>1346</v>
      </c>
      <c r="H156" s="263">
        <v>50</v>
      </c>
      <c r="I156" s="264"/>
      <c r="J156" s="263">
        <v>50</v>
      </c>
      <c r="K156" s="91"/>
    </row>
    <row r="157" s="253" customFormat="1" customHeight="1" spans="1:11">
      <c r="A157" s="259">
        <v>150</v>
      </c>
      <c r="B157" s="260"/>
      <c r="C157" s="102" t="s">
        <v>1347</v>
      </c>
      <c r="D157" s="102" t="s">
        <v>1348</v>
      </c>
      <c r="E157" s="261" t="s">
        <v>1071</v>
      </c>
      <c r="F157" s="262">
        <v>1</v>
      </c>
      <c r="G157" s="102">
        <v>210</v>
      </c>
      <c r="H157" s="263">
        <v>50</v>
      </c>
      <c r="I157" s="264"/>
      <c r="J157" s="263">
        <v>50</v>
      </c>
      <c r="K157" s="91"/>
    </row>
    <row r="158" s="253" customFormat="1" customHeight="1" spans="1:11">
      <c r="A158" s="259">
        <v>151</v>
      </c>
      <c r="B158" s="260"/>
      <c r="C158" s="102" t="s">
        <v>1349</v>
      </c>
      <c r="D158" s="102" t="s">
        <v>1350</v>
      </c>
      <c r="E158" s="261" t="s">
        <v>1071</v>
      </c>
      <c r="F158" s="262">
        <v>1</v>
      </c>
      <c r="G158" s="102">
        <v>210</v>
      </c>
      <c r="H158" s="263">
        <v>100</v>
      </c>
      <c r="I158" s="264"/>
      <c r="J158" s="263">
        <v>100</v>
      </c>
      <c r="K158" s="91"/>
    </row>
    <row r="159" s="253" customFormat="1" customHeight="1" spans="1:11">
      <c r="A159" s="259">
        <v>152</v>
      </c>
      <c r="B159" s="260"/>
      <c r="C159" s="102" t="s">
        <v>1325</v>
      </c>
      <c r="D159" s="102" t="s">
        <v>1351</v>
      </c>
      <c r="E159" s="261" t="s">
        <v>1071</v>
      </c>
      <c r="F159" s="262">
        <v>1</v>
      </c>
      <c r="G159" s="102">
        <v>211</v>
      </c>
      <c r="H159" s="263">
        <v>100</v>
      </c>
      <c r="I159" s="264"/>
      <c r="J159" s="263">
        <v>100</v>
      </c>
      <c r="K159" s="91"/>
    </row>
    <row r="160" s="253" customFormat="1" customHeight="1" spans="1:11">
      <c r="A160" s="259">
        <v>153</v>
      </c>
      <c r="B160" s="260"/>
      <c r="C160" s="102" t="s">
        <v>1223</v>
      </c>
      <c r="D160" s="102"/>
      <c r="E160" s="261" t="s">
        <v>1071</v>
      </c>
      <c r="F160" s="262">
        <v>1</v>
      </c>
      <c r="G160" s="102">
        <v>212</v>
      </c>
      <c r="H160" s="263">
        <v>100</v>
      </c>
      <c r="I160" s="264"/>
      <c r="J160" s="263">
        <v>100</v>
      </c>
      <c r="K160" s="91"/>
    </row>
    <row r="161" s="253" customFormat="1" customHeight="1" spans="1:11">
      <c r="A161" s="259">
        <v>154</v>
      </c>
      <c r="B161" s="260"/>
      <c r="C161" s="102" t="s">
        <v>1069</v>
      </c>
      <c r="D161" s="102" t="s">
        <v>1352</v>
      </c>
      <c r="E161" s="261" t="s">
        <v>1071</v>
      </c>
      <c r="F161" s="262">
        <v>1</v>
      </c>
      <c r="G161" s="102">
        <v>213</v>
      </c>
      <c r="H161" s="263">
        <v>100</v>
      </c>
      <c r="I161" s="264"/>
      <c r="J161" s="263">
        <v>100</v>
      </c>
      <c r="K161" s="102"/>
    </row>
    <row r="162" s="253" customFormat="1" customHeight="1" spans="1:11">
      <c r="A162" s="259">
        <v>155</v>
      </c>
      <c r="B162" s="260" t="s">
        <v>1353</v>
      </c>
      <c r="C162" s="102" t="s">
        <v>1262</v>
      </c>
      <c r="D162" s="102" t="s">
        <v>1354</v>
      </c>
      <c r="E162" s="261" t="s">
        <v>1071</v>
      </c>
      <c r="F162" s="262">
        <v>1</v>
      </c>
      <c r="G162" s="102">
        <v>213</v>
      </c>
      <c r="H162" s="263">
        <v>50</v>
      </c>
      <c r="I162" s="264"/>
      <c r="J162" s="263">
        <v>50</v>
      </c>
      <c r="K162" s="102"/>
    </row>
    <row r="163" s="253" customFormat="1" customHeight="1" spans="1:11">
      <c r="A163" s="259">
        <v>156</v>
      </c>
      <c r="B163" s="260"/>
      <c r="C163" s="102" t="s">
        <v>1355</v>
      </c>
      <c r="D163" s="102" t="s">
        <v>1356</v>
      </c>
      <c r="E163" s="261" t="s">
        <v>1071</v>
      </c>
      <c r="F163" s="262">
        <v>1</v>
      </c>
      <c r="G163" s="102">
        <v>213</v>
      </c>
      <c r="H163" s="263">
        <v>50</v>
      </c>
      <c r="I163" s="264"/>
      <c r="J163" s="263">
        <v>50</v>
      </c>
      <c r="K163" s="102"/>
    </row>
    <row r="164" s="253" customFormat="1" customHeight="1" spans="1:11">
      <c r="A164" s="259">
        <v>157</v>
      </c>
      <c r="B164" s="260"/>
      <c r="C164" s="102" t="s">
        <v>1357</v>
      </c>
      <c r="D164" s="102" t="s">
        <v>1358</v>
      </c>
      <c r="E164" s="261" t="s">
        <v>1071</v>
      </c>
      <c r="F164" s="262">
        <v>1</v>
      </c>
      <c r="G164" s="102">
        <v>214</v>
      </c>
      <c r="H164" s="263">
        <v>100</v>
      </c>
      <c r="I164" s="264"/>
      <c r="J164" s="263">
        <v>100</v>
      </c>
      <c r="K164" s="102"/>
    </row>
    <row r="165" s="253" customFormat="1" customHeight="1" spans="1:11">
      <c r="A165" s="259">
        <v>158</v>
      </c>
      <c r="B165" s="260"/>
      <c r="C165" s="102" t="s">
        <v>1359</v>
      </c>
      <c r="D165" s="102" t="s">
        <v>1360</v>
      </c>
      <c r="E165" s="261" t="s">
        <v>1071</v>
      </c>
      <c r="F165" s="262">
        <v>1</v>
      </c>
      <c r="G165" s="102">
        <v>214</v>
      </c>
      <c r="H165" s="263">
        <v>100</v>
      </c>
      <c r="I165" s="264"/>
      <c r="J165" s="263">
        <v>100</v>
      </c>
      <c r="K165" s="102"/>
    </row>
    <row r="166" s="253" customFormat="1" customHeight="1" spans="1:11">
      <c r="A166" s="259">
        <v>159</v>
      </c>
      <c r="B166" s="260" t="s">
        <v>1361</v>
      </c>
      <c r="C166" s="91" t="s">
        <v>1362</v>
      </c>
      <c r="D166" s="102" t="s">
        <v>1363</v>
      </c>
      <c r="E166" s="261" t="s">
        <v>1071</v>
      </c>
      <c r="F166" s="262">
        <v>1</v>
      </c>
      <c r="G166" s="102">
        <v>215</v>
      </c>
      <c r="H166" s="263">
        <v>100</v>
      </c>
      <c r="I166" s="264"/>
      <c r="J166" s="263">
        <v>100</v>
      </c>
      <c r="K166" s="102"/>
    </row>
    <row r="167" s="253" customFormat="1" customHeight="1" spans="1:11">
      <c r="A167" s="259">
        <v>160</v>
      </c>
      <c r="B167" s="260"/>
      <c r="C167" s="102" t="s">
        <v>1364</v>
      </c>
      <c r="D167" s="102" t="s">
        <v>1365</v>
      </c>
      <c r="E167" s="261" t="s">
        <v>1071</v>
      </c>
      <c r="F167" s="262">
        <v>1</v>
      </c>
      <c r="G167" s="102">
        <v>215</v>
      </c>
      <c r="H167" s="263">
        <v>100</v>
      </c>
      <c r="I167" s="264"/>
      <c r="J167" s="263">
        <v>100</v>
      </c>
      <c r="K167" s="102"/>
    </row>
    <row r="168" s="253" customFormat="1" customHeight="1" spans="1:11">
      <c r="A168" s="259">
        <v>161</v>
      </c>
      <c r="B168" s="260"/>
      <c r="C168" s="102" t="s">
        <v>1366</v>
      </c>
      <c r="D168" s="102" t="s">
        <v>1367</v>
      </c>
      <c r="E168" s="261" t="s">
        <v>1071</v>
      </c>
      <c r="F168" s="262">
        <v>1</v>
      </c>
      <c r="G168" s="102">
        <v>215</v>
      </c>
      <c r="H168" s="263">
        <v>100</v>
      </c>
      <c r="I168" s="264"/>
      <c r="J168" s="263">
        <v>100</v>
      </c>
      <c r="K168" s="102"/>
    </row>
    <row r="169" s="253" customFormat="1" customHeight="1" spans="1:11">
      <c r="A169" s="259">
        <v>162</v>
      </c>
      <c r="B169" s="260"/>
      <c r="C169" s="102" t="s">
        <v>1368</v>
      </c>
      <c r="D169" s="102" t="s">
        <v>1369</v>
      </c>
      <c r="E169" s="261" t="s">
        <v>1071</v>
      </c>
      <c r="F169" s="262">
        <v>1</v>
      </c>
      <c r="G169" s="102">
        <v>215</v>
      </c>
      <c r="H169" s="263">
        <v>100</v>
      </c>
      <c r="I169" s="264"/>
      <c r="J169" s="263">
        <v>100</v>
      </c>
      <c r="K169" s="102"/>
    </row>
    <row r="170" s="253" customFormat="1" customHeight="1" spans="1:11">
      <c r="A170" s="259">
        <v>163</v>
      </c>
      <c r="B170" s="260"/>
      <c r="C170" s="102" t="s">
        <v>1370</v>
      </c>
      <c r="D170" s="102" t="s">
        <v>1371</v>
      </c>
      <c r="E170" s="261" t="s">
        <v>1071</v>
      </c>
      <c r="F170" s="262">
        <v>1</v>
      </c>
      <c r="G170" s="102">
        <v>215</v>
      </c>
      <c r="H170" s="263">
        <v>100</v>
      </c>
      <c r="I170" s="264"/>
      <c r="J170" s="263">
        <v>100</v>
      </c>
      <c r="K170" s="102"/>
    </row>
    <row r="171" s="253" customFormat="1" customHeight="1" spans="1:11">
      <c r="A171" s="259">
        <v>164</v>
      </c>
      <c r="B171" s="260"/>
      <c r="C171" s="102" t="s">
        <v>1355</v>
      </c>
      <c r="D171" s="102" t="s">
        <v>1372</v>
      </c>
      <c r="E171" s="261" t="s">
        <v>1071</v>
      </c>
      <c r="F171" s="262">
        <v>1</v>
      </c>
      <c r="G171" s="102">
        <v>215</v>
      </c>
      <c r="H171" s="263">
        <v>100</v>
      </c>
      <c r="I171" s="264"/>
      <c r="J171" s="263">
        <v>100</v>
      </c>
      <c r="K171" s="102"/>
    </row>
    <row r="172" s="253" customFormat="1" customHeight="1" spans="1:11">
      <c r="A172" s="259">
        <v>165</v>
      </c>
      <c r="B172" s="260"/>
      <c r="C172" s="102" t="s">
        <v>1373</v>
      </c>
      <c r="D172" s="102" t="s">
        <v>1374</v>
      </c>
      <c r="E172" s="261" t="s">
        <v>1071</v>
      </c>
      <c r="F172" s="262">
        <v>1</v>
      </c>
      <c r="G172" s="102">
        <v>215</v>
      </c>
      <c r="H172" s="263">
        <v>100</v>
      </c>
      <c r="I172" s="264"/>
      <c r="J172" s="263">
        <v>100</v>
      </c>
      <c r="K172" s="102"/>
    </row>
    <row r="173" s="253" customFormat="1" customHeight="1" spans="1:11">
      <c r="A173" s="259">
        <v>166</v>
      </c>
      <c r="B173" s="260"/>
      <c r="C173" s="102" t="s">
        <v>1375</v>
      </c>
      <c r="D173" s="102" t="s">
        <v>1270</v>
      </c>
      <c r="E173" s="261" t="s">
        <v>1071</v>
      </c>
      <c r="F173" s="262">
        <v>1</v>
      </c>
      <c r="G173" s="102">
        <v>215</v>
      </c>
      <c r="H173" s="263">
        <v>300</v>
      </c>
      <c r="I173" s="264"/>
      <c r="J173" s="263">
        <v>300</v>
      </c>
      <c r="K173" s="102"/>
    </row>
    <row r="174" s="253" customFormat="1" customHeight="1" spans="1:11">
      <c r="A174" s="259">
        <v>167</v>
      </c>
      <c r="B174" s="260"/>
      <c r="C174" s="102" t="s">
        <v>1269</v>
      </c>
      <c r="D174" s="102" t="s">
        <v>1376</v>
      </c>
      <c r="E174" s="261" t="s">
        <v>1071</v>
      </c>
      <c r="F174" s="262">
        <v>1</v>
      </c>
      <c r="G174" s="102">
        <v>215</v>
      </c>
      <c r="H174" s="263">
        <v>100</v>
      </c>
      <c r="I174" s="264"/>
      <c r="J174" s="263">
        <v>100</v>
      </c>
      <c r="K174" s="102"/>
    </row>
    <row r="175" s="253" customFormat="1" customHeight="1" spans="1:11">
      <c r="A175" s="259">
        <v>168</v>
      </c>
      <c r="B175" s="260"/>
      <c r="C175" s="102" t="s">
        <v>1262</v>
      </c>
      <c r="D175" s="102" t="s">
        <v>1377</v>
      </c>
      <c r="E175" s="261" t="s">
        <v>1071</v>
      </c>
      <c r="F175" s="262">
        <v>1</v>
      </c>
      <c r="G175" s="102">
        <v>219</v>
      </c>
      <c r="H175" s="263">
        <v>100</v>
      </c>
      <c r="I175" s="264"/>
      <c r="J175" s="263">
        <v>100</v>
      </c>
      <c r="K175" s="102"/>
    </row>
    <row r="176" s="253" customFormat="1" customHeight="1" spans="1:11">
      <c r="A176" s="259">
        <v>169</v>
      </c>
      <c r="B176" s="260"/>
      <c r="C176" s="102" t="s">
        <v>1309</v>
      </c>
      <c r="D176" s="102"/>
      <c r="E176" s="261" t="s">
        <v>1071</v>
      </c>
      <c r="F176" s="262">
        <v>3</v>
      </c>
      <c r="G176" s="102" t="s">
        <v>1378</v>
      </c>
      <c r="H176" s="263">
        <v>100</v>
      </c>
      <c r="I176" s="264"/>
      <c r="J176" s="263">
        <v>100</v>
      </c>
      <c r="K176" s="102"/>
    </row>
    <row r="177" s="253" customFormat="1" customHeight="1" spans="1:11">
      <c r="A177" s="259">
        <v>170</v>
      </c>
      <c r="B177" s="260"/>
      <c r="C177" s="102" t="s">
        <v>1379</v>
      </c>
      <c r="D177" s="102"/>
      <c r="E177" s="261" t="s">
        <v>1071</v>
      </c>
      <c r="F177" s="262">
        <v>2</v>
      </c>
      <c r="G177" s="102" t="s">
        <v>1380</v>
      </c>
      <c r="H177" s="263">
        <v>50</v>
      </c>
      <c r="I177" s="264"/>
      <c r="J177" s="263">
        <v>50</v>
      </c>
      <c r="K177" s="102"/>
    </row>
    <row r="178" s="253" customFormat="1" customHeight="1" spans="1:11">
      <c r="A178" s="259">
        <v>171</v>
      </c>
      <c r="B178" s="260"/>
      <c r="C178" s="102" t="s">
        <v>1381</v>
      </c>
      <c r="D178" s="102"/>
      <c r="E178" s="261" t="s">
        <v>1071</v>
      </c>
      <c r="F178" s="262">
        <v>6</v>
      </c>
      <c r="G178" s="102"/>
      <c r="H178" s="263">
        <v>20</v>
      </c>
      <c r="I178" s="264"/>
      <c r="J178" s="263">
        <v>20</v>
      </c>
      <c r="K178" s="102"/>
    </row>
    <row r="179" s="253" customFormat="1" customHeight="1" spans="1:11">
      <c r="A179" s="259">
        <v>172</v>
      </c>
      <c r="B179" s="260"/>
      <c r="C179" s="102" t="s">
        <v>1246</v>
      </c>
      <c r="D179" s="102"/>
      <c r="E179" s="261" t="s">
        <v>1071</v>
      </c>
      <c r="F179" s="262">
        <v>1</v>
      </c>
      <c r="G179" s="102" t="s">
        <v>1382</v>
      </c>
      <c r="H179" s="263">
        <v>100</v>
      </c>
      <c r="I179" s="264"/>
      <c r="J179" s="263">
        <v>100</v>
      </c>
      <c r="K179" s="102"/>
    </row>
    <row r="180" s="253" customFormat="1" customHeight="1" spans="1:11">
      <c r="A180" s="259">
        <v>173</v>
      </c>
      <c r="B180" s="260"/>
      <c r="C180" s="102" t="s">
        <v>1383</v>
      </c>
      <c r="D180" s="102"/>
      <c r="E180" s="261" t="s">
        <v>1071</v>
      </c>
      <c r="F180" s="262">
        <v>1</v>
      </c>
      <c r="G180" s="102" t="s">
        <v>1384</v>
      </c>
      <c r="H180" s="263">
        <v>200</v>
      </c>
      <c r="I180" s="264"/>
      <c r="J180" s="263">
        <v>200</v>
      </c>
      <c r="K180" s="102"/>
    </row>
    <row r="181" s="254" customFormat="1" ht="16" customHeight="1" spans="1:11">
      <c r="A181" s="259" t="s">
        <v>605</v>
      </c>
      <c r="B181" s="265"/>
      <c r="C181" s="266"/>
      <c r="D181" s="266"/>
      <c r="E181" s="267"/>
      <c r="F181" s="268"/>
      <c r="G181" s="266"/>
      <c r="H181" s="269"/>
      <c r="I181" s="269"/>
      <c r="J181" s="264">
        <v>0</v>
      </c>
      <c r="K181" s="266"/>
    </row>
    <row r="182" s="254" customFormat="1" ht="16" customHeight="1" spans="1:11">
      <c r="A182" s="259" t="s">
        <v>605</v>
      </c>
      <c r="B182" s="265"/>
      <c r="C182" s="266"/>
      <c r="D182" s="266"/>
      <c r="E182" s="267"/>
      <c r="F182" s="268"/>
      <c r="G182" s="266"/>
      <c r="H182" s="269"/>
      <c r="I182" s="269"/>
      <c r="J182" s="264">
        <v>0</v>
      </c>
      <c r="K182" s="266"/>
    </row>
    <row r="183" ht="15.6" spans="1:11">
      <c r="A183" s="45" t="s">
        <v>1385</v>
      </c>
      <c r="B183" s="45"/>
      <c r="C183" s="16"/>
      <c r="D183" s="16"/>
      <c r="E183" s="142"/>
      <c r="F183" s="18">
        <v>183</v>
      </c>
      <c r="G183" s="16"/>
      <c r="H183" s="95">
        <v>51250</v>
      </c>
      <c r="I183" s="95"/>
      <c r="J183" s="95">
        <v>51250</v>
      </c>
      <c r="K183" s="16"/>
    </row>
  </sheetData>
  <autoFilter xmlns:etc="http://www.wps.cn/officeDocument/2017/etCustomData" ref="A7:K183" etc:filterBottomFollowUsedRange="0">
    <extLst/>
  </autoFilter>
  <mergeCells count="13">
    <mergeCell ref="A2:K2"/>
    <mergeCell ref="A3:K3"/>
    <mergeCell ref="A5:D5"/>
    <mergeCell ref="H6:J6"/>
    <mergeCell ref="A183:C183"/>
    <mergeCell ref="A6:A7"/>
    <mergeCell ref="B6:B7"/>
    <mergeCell ref="C6:C7"/>
    <mergeCell ref="D6:D7"/>
    <mergeCell ref="E6:E7"/>
    <mergeCell ref="F6:F7"/>
    <mergeCell ref="G6:G7"/>
    <mergeCell ref="K6:K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scale="97" fitToHeight="0" orientation="landscape"/>
  <headerFooter scaleWithDoc="0">
    <oddFooter>&amp;C&amp;"宋体,常规"&amp;10第&amp;"Arial Narrow,常规"&amp;P&amp;"宋体,常规"页，共&amp;"Arial Narrow,常规"&amp;N&amp;"宋体,常规"页</oddFooter>
  </headerFooter>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土地">
    <pageSetUpPr fitToPage="1"/>
  </sheetPr>
  <dimension ref="A1:T29"/>
  <sheetViews>
    <sheetView showGridLines="0" topLeftCell="A4" workbookViewId="0">
      <selection activeCell="E54" sqref="E54"/>
    </sheetView>
  </sheetViews>
  <sheetFormatPr defaultColWidth="9" defaultRowHeight="15.75" customHeight="1"/>
  <cols>
    <col min="1" max="1" width="4.66666666666667" style="3" customWidth="1"/>
    <col min="2" max="3" width="11.1666666666667" style="3" customWidth="1"/>
    <col min="4" max="4" width="9" style="3"/>
    <col min="5" max="6" width="10.5" style="3" customWidth="1"/>
    <col min="7" max="12" width="5.16666666666667" style="3" customWidth="1"/>
    <col min="13" max="13" width="8" style="3" customWidth="1"/>
    <col min="14" max="14" width="15.6666666666667" style="3" customWidth="1"/>
    <col min="15" max="15" width="15.6666666666667" style="3" hidden="1" customWidth="1" outlineLevel="1"/>
    <col min="16" max="16" width="15.6666666666667" style="3" customWidth="1" collapsed="1"/>
    <col min="17" max="17" width="15.6666666666667" style="3" customWidth="1"/>
    <col min="18" max="18" width="8.16666666666667" style="3" customWidth="1"/>
    <col min="19" max="16384" width="9" style="3"/>
  </cols>
  <sheetData>
    <row r="1" customHeight="1" spans="1:20">
      <c r="A1" s="4" t="s">
        <v>398</v>
      </c>
    </row>
    <row r="2" s="1" customFormat="1" ht="30" customHeight="1" spans="1:20">
      <c r="A2" s="5" t="s">
        <v>1386</v>
      </c>
      <c r="B2" s="5"/>
      <c r="C2" s="5"/>
      <c r="D2" s="5"/>
      <c r="E2" s="5"/>
      <c r="F2" s="5"/>
      <c r="G2" s="5"/>
      <c r="H2" s="5"/>
      <c r="I2" s="5"/>
      <c r="J2" s="5"/>
      <c r="K2" s="5"/>
      <c r="L2" s="5"/>
      <c r="M2" s="5"/>
      <c r="N2" s="5"/>
      <c r="O2" s="5"/>
      <c r="P2" s="5"/>
      <c r="Q2" s="5"/>
      <c r="R2" s="5"/>
      <c r="S2" s="5"/>
    </row>
    <row r="3" customHeight="1" spans="1:20">
      <c r="A3" s="2" t="str">
        <f>"评估基准日："&amp;TEXT(基本信息输入表!M7,"yyyy年mm月dd日")</f>
        <v>评估基准日：2025年11月30日</v>
      </c>
      <c r="B3" s="2"/>
      <c r="C3" s="2"/>
      <c r="D3" s="2"/>
      <c r="E3" s="2"/>
      <c r="F3" s="2"/>
      <c r="G3" s="2"/>
      <c r="H3" s="2"/>
      <c r="I3" s="2"/>
      <c r="J3" s="2"/>
      <c r="K3" s="2"/>
      <c r="L3" s="2"/>
      <c r="M3" s="2"/>
      <c r="N3" s="2"/>
      <c r="O3" s="2"/>
      <c r="P3" s="2"/>
      <c r="Q3" s="2"/>
      <c r="R3" s="2"/>
      <c r="S3" s="2"/>
    </row>
    <row r="4" ht="14.25" customHeight="1" spans="1:20">
      <c r="A4" s="2"/>
      <c r="B4" s="2"/>
      <c r="C4" s="2"/>
      <c r="D4" s="2"/>
      <c r="E4" s="2"/>
      <c r="F4" s="2"/>
      <c r="G4" s="2"/>
      <c r="H4" s="2"/>
      <c r="I4" s="2"/>
      <c r="J4" s="2"/>
      <c r="K4" s="2"/>
      <c r="L4" s="2"/>
      <c r="M4" s="2"/>
      <c r="N4" s="2"/>
      <c r="O4" s="2"/>
      <c r="P4" s="2"/>
      <c r="Q4" s="2"/>
      <c r="R4" s="25" t="s">
        <v>1387</v>
      </c>
      <c r="S4" s="25"/>
    </row>
    <row r="5" customHeight="1" spans="1:20">
      <c r="A5" s="8" t="str">
        <f>基本信息输入表!K6&amp;"："&amp;基本信息输入表!M6</f>
        <v>产权持有人：湖北省徽工生物技本研究有限公司</v>
      </c>
      <c r="B5" s="8"/>
      <c r="C5" s="8"/>
      <c r="D5" s="8"/>
      <c r="E5" s="8"/>
      <c r="F5" s="9"/>
      <c r="S5" s="10" t="str">
        <f>"金额单位："&amp;基本信息输入表!M10&amp;"元"</f>
        <v>金额单位：人民币元</v>
      </c>
    </row>
    <row r="6" s="63" customFormat="1" ht="13.2" spans="1:20">
      <c r="A6" s="64" t="s">
        <v>401</v>
      </c>
      <c r="B6" s="64" t="s">
        <v>958</v>
      </c>
      <c r="C6" s="65" t="s">
        <v>1388</v>
      </c>
      <c r="D6" s="86" t="s">
        <v>959</v>
      </c>
      <c r="E6" s="64" t="s">
        <v>961</v>
      </c>
      <c r="F6" s="64" t="s">
        <v>960</v>
      </c>
      <c r="G6" s="64" t="s">
        <v>962</v>
      </c>
      <c r="H6" s="85" t="s">
        <v>1389</v>
      </c>
      <c r="I6" s="64" t="s">
        <v>943</v>
      </c>
      <c r="J6" s="64" t="s">
        <v>963</v>
      </c>
      <c r="K6" s="64" t="s">
        <v>964</v>
      </c>
      <c r="L6" s="64" t="s">
        <v>965</v>
      </c>
      <c r="M6" s="64" t="s">
        <v>966</v>
      </c>
      <c r="N6" s="64" t="s">
        <v>745</v>
      </c>
      <c r="O6" s="65" t="s">
        <v>403</v>
      </c>
      <c r="P6" s="64" t="s">
        <v>502</v>
      </c>
      <c r="Q6" s="64" t="s">
        <v>405</v>
      </c>
      <c r="R6" s="64" t="s">
        <v>407</v>
      </c>
      <c r="S6" s="64" t="s">
        <v>503</v>
      </c>
    </row>
    <row r="7" s="63" customFormat="1" ht="13.2" spans="1:20">
      <c r="A7" s="246"/>
      <c r="B7" s="246"/>
      <c r="C7" s="247"/>
      <c r="D7" s="178"/>
      <c r="E7" s="248"/>
      <c r="F7" s="248"/>
      <c r="G7" s="249"/>
      <c r="H7" s="250"/>
      <c r="I7" s="248"/>
      <c r="J7" s="248"/>
      <c r="K7" s="173"/>
      <c r="L7" s="248"/>
      <c r="M7" s="173"/>
      <c r="N7" s="184"/>
      <c r="O7" s="251"/>
      <c r="P7" s="184"/>
      <c r="Q7" s="184"/>
      <c r="R7" s="186"/>
      <c r="S7" s="248"/>
      <c r="T7" s="14" t="s">
        <v>518</v>
      </c>
    </row>
    <row r="8" ht="15.6" spans="1:20">
      <c r="A8" s="15" t="str">
        <f>IF(D8="","",ROW()-7)</f>
        <v/>
      </c>
      <c r="B8" s="45"/>
      <c r="C8" s="16"/>
      <c r="D8" s="16"/>
      <c r="E8" s="16"/>
      <c r="F8" s="16"/>
      <c r="G8" s="17"/>
      <c r="H8" s="17"/>
      <c r="I8" s="16"/>
      <c r="J8" s="16"/>
      <c r="K8" s="32"/>
      <c r="L8" s="16"/>
      <c r="M8" s="18"/>
      <c r="N8" s="18"/>
      <c r="O8" s="18"/>
      <c r="P8" s="18"/>
      <c r="Q8" s="18"/>
      <c r="R8" s="18" t="str">
        <f>IF(P8=0,"",(Q8-P8)/P8*100)</f>
        <v/>
      </c>
      <c r="S8" s="16"/>
      <c r="T8" s="19" t="s">
        <v>519</v>
      </c>
    </row>
    <row r="9" ht="15.6" spans="1:20">
      <c r="A9" s="15" t="str">
        <f t="shared" ref="A9:A26" si="0">IF(D9="","",ROW()-7)</f>
        <v/>
      </c>
      <c r="B9" s="45"/>
      <c r="C9" s="16"/>
      <c r="D9" s="16"/>
      <c r="E9" s="16"/>
      <c r="F9" s="16"/>
      <c r="G9" s="17"/>
      <c r="H9" s="17"/>
      <c r="I9" s="16"/>
      <c r="J9" s="16"/>
      <c r="K9" s="32"/>
      <c r="L9" s="16"/>
      <c r="M9" s="18"/>
      <c r="N9" s="18"/>
      <c r="O9" s="18"/>
      <c r="P9" s="18"/>
      <c r="Q9" s="18"/>
      <c r="R9" s="18" t="str">
        <f t="shared" ref="R9:R27" si="1">IF(P9=0,"",(Q9-P9)/P9*100)</f>
        <v/>
      </c>
      <c r="S9" s="16"/>
      <c r="T9" s="19" t="s">
        <v>520</v>
      </c>
    </row>
    <row r="10" ht="15.6" spans="1:20">
      <c r="A10" s="15" t="str">
        <f t="shared" si="0"/>
        <v/>
      </c>
      <c r="B10" s="45"/>
      <c r="C10" s="16"/>
      <c r="D10" s="16"/>
      <c r="E10" s="16"/>
      <c r="F10" s="16"/>
      <c r="G10" s="17"/>
      <c r="H10" s="17"/>
      <c r="I10" s="16"/>
      <c r="J10" s="16"/>
      <c r="K10" s="32"/>
      <c r="L10" s="16"/>
      <c r="M10" s="18"/>
      <c r="N10" s="18"/>
      <c r="O10" s="18"/>
      <c r="P10" s="18"/>
      <c r="Q10" s="18"/>
      <c r="R10" s="18" t="str">
        <f t="shared" si="1"/>
        <v/>
      </c>
      <c r="S10" s="16"/>
      <c r="T10" s="19" t="s">
        <v>521</v>
      </c>
    </row>
    <row r="11" ht="15.6" spans="1:20">
      <c r="A11" s="15" t="str">
        <f t="shared" si="0"/>
        <v/>
      </c>
      <c r="B11" s="45"/>
      <c r="C11" s="16"/>
      <c r="D11" s="16"/>
      <c r="E11" s="16"/>
      <c r="F11" s="16"/>
      <c r="G11" s="17"/>
      <c r="H11" s="17"/>
      <c r="I11" s="16"/>
      <c r="J11" s="16"/>
      <c r="K11" s="32"/>
      <c r="L11" s="16"/>
      <c r="M11" s="18"/>
      <c r="N11" s="18"/>
      <c r="O11" s="18"/>
      <c r="P11" s="18"/>
      <c r="Q11" s="18"/>
      <c r="R11" s="18" t="str">
        <f t="shared" si="1"/>
        <v/>
      </c>
      <c r="S11" s="16"/>
      <c r="T11" s="19" t="s">
        <v>522</v>
      </c>
    </row>
    <row r="12" ht="15.6" spans="1:20">
      <c r="A12" s="15" t="str">
        <f t="shared" si="0"/>
        <v/>
      </c>
      <c r="B12" s="45"/>
      <c r="C12" s="16"/>
      <c r="D12" s="16"/>
      <c r="E12" s="16"/>
      <c r="F12" s="16"/>
      <c r="G12" s="17"/>
      <c r="H12" s="17"/>
      <c r="I12" s="16"/>
      <c r="J12" s="16"/>
      <c r="K12" s="32"/>
      <c r="L12" s="16"/>
      <c r="M12" s="18"/>
      <c r="N12" s="18"/>
      <c r="O12" s="18"/>
      <c r="P12" s="18"/>
      <c r="Q12" s="18"/>
      <c r="R12" s="18" t="str">
        <f t="shared" si="1"/>
        <v/>
      </c>
      <c r="S12" s="16"/>
      <c r="T12" s="19" t="s">
        <v>523</v>
      </c>
    </row>
    <row r="13" ht="15.6" spans="1:20">
      <c r="A13" s="15" t="str">
        <f t="shared" si="0"/>
        <v/>
      </c>
      <c r="B13" s="45"/>
      <c r="C13" s="16"/>
      <c r="D13" s="16"/>
      <c r="E13" s="16"/>
      <c r="F13" s="16"/>
      <c r="G13" s="17"/>
      <c r="H13" s="17"/>
      <c r="I13" s="16"/>
      <c r="J13" s="16"/>
      <c r="K13" s="32"/>
      <c r="L13" s="16"/>
      <c r="M13" s="18"/>
      <c r="N13" s="18"/>
      <c r="O13" s="18"/>
      <c r="P13" s="18"/>
      <c r="Q13" s="18"/>
      <c r="R13" s="18" t="str">
        <f t="shared" si="1"/>
        <v/>
      </c>
      <c r="S13" s="16"/>
      <c r="T13" s="19" t="s">
        <v>524</v>
      </c>
    </row>
    <row r="14" ht="15.6" spans="1:20">
      <c r="A14" s="15" t="str">
        <f t="shared" si="0"/>
        <v/>
      </c>
      <c r="B14" s="45"/>
      <c r="C14" s="16"/>
      <c r="D14" s="16"/>
      <c r="E14" s="16"/>
      <c r="F14" s="16"/>
      <c r="G14" s="17"/>
      <c r="H14" s="17"/>
      <c r="I14" s="16"/>
      <c r="J14" s="16"/>
      <c r="K14" s="32"/>
      <c r="L14" s="16"/>
      <c r="M14" s="18"/>
      <c r="N14" s="18"/>
      <c r="O14" s="18"/>
      <c r="P14" s="18"/>
      <c r="Q14" s="18"/>
      <c r="R14" s="18" t="str">
        <f t="shared" si="1"/>
        <v/>
      </c>
      <c r="S14" s="16"/>
      <c r="T14" s="19" t="s">
        <v>525</v>
      </c>
    </row>
    <row r="15" ht="15.6" spans="1:20">
      <c r="A15" s="15" t="str">
        <f t="shared" si="0"/>
        <v/>
      </c>
      <c r="B15" s="45"/>
      <c r="C15" s="16"/>
      <c r="D15" s="16"/>
      <c r="E15" s="16"/>
      <c r="F15" s="16"/>
      <c r="G15" s="17"/>
      <c r="H15" s="17"/>
      <c r="I15" s="16"/>
      <c r="J15" s="16"/>
      <c r="K15" s="32"/>
      <c r="L15" s="16"/>
      <c r="M15" s="18"/>
      <c r="N15" s="18"/>
      <c r="O15" s="18"/>
      <c r="P15" s="18"/>
      <c r="Q15" s="18"/>
      <c r="R15" s="18" t="str">
        <f t="shared" si="1"/>
        <v/>
      </c>
      <c r="S15" s="16"/>
      <c r="T15" s="19" t="s">
        <v>526</v>
      </c>
    </row>
    <row r="16" ht="15.6" spans="1:20">
      <c r="A16" s="15" t="str">
        <f t="shared" si="0"/>
        <v/>
      </c>
      <c r="B16" s="45"/>
      <c r="C16" s="16"/>
      <c r="D16" s="16"/>
      <c r="E16" s="16"/>
      <c r="F16" s="16"/>
      <c r="G16" s="17"/>
      <c r="H16" s="17"/>
      <c r="I16" s="16"/>
      <c r="J16" s="16"/>
      <c r="K16" s="32"/>
      <c r="L16" s="16"/>
      <c r="M16" s="18"/>
      <c r="N16" s="18"/>
      <c r="O16" s="18"/>
      <c r="P16" s="18"/>
      <c r="Q16" s="18"/>
      <c r="R16" s="18" t="str">
        <f t="shared" si="1"/>
        <v/>
      </c>
      <c r="S16" s="16"/>
      <c r="T16" s="19" t="s">
        <v>527</v>
      </c>
    </row>
    <row r="17" ht="15.6" spans="1:20">
      <c r="A17" s="15" t="str">
        <f t="shared" si="0"/>
        <v/>
      </c>
      <c r="B17" s="45"/>
      <c r="C17" s="16"/>
      <c r="D17" s="16"/>
      <c r="E17" s="16"/>
      <c r="F17" s="16"/>
      <c r="G17" s="17"/>
      <c r="H17" s="17"/>
      <c r="I17" s="16"/>
      <c r="J17" s="16"/>
      <c r="K17" s="32"/>
      <c r="L17" s="16"/>
      <c r="M17" s="18"/>
      <c r="N17" s="18"/>
      <c r="O17" s="18"/>
      <c r="P17" s="18"/>
      <c r="Q17" s="18"/>
      <c r="R17" s="18" t="str">
        <f t="shared" si="1"/>
        <v/>
      </c>
      <c r="S17" s="16"/>
      <c r="T17" s="19" t="s">
        <v>528</v>
      </c>
    </row>
    <row r="18" ht="15.6" spans="1:20">
      <c r="A18" s="15" t="str">
        <f t="shared" si="0"/>
        <v/>
      </c>
      <c r="B18" s="45"/>
      <c r="C18" s="16"/>
      <c r="D18" s="16"/>
      <c r="E18" s="16"/>
      <c r="F18" s="16"/>
      <c r="G18" s="17"/>
      <c r="H18" s="17"/>
      <c r="I18" s="16"/>
      <c r="J18" s="16"/>
      <c r="K18" s="32"/>
      <c r="L18" s="16"/>
      <c r="M18" s="18"/>
      <c r="N18" s="18"/>
      <c r="O18" s="18"/>
      <c r="P18" s="18"/>
      <c r="Q18" s="18"/>
      <c r="R18" s="18" t="str">
        <f t="shared" si="1"/>
        <v/>
      </c>
      <c r="S18" s="16"/>
      <c r="T18" s="19" t="s">
        <v>529</v>
      </c>
    </row>
    <row r="19" ht="15.6" spans="1:20">
      <c r="A19" s="15" t="str">
        <f t="shared" si="0"/>
        <v/>
      </c>
      <c r="B19" s="45"/>
      <c r="C19" s="16"/>
      <c r="D19" s="16"/>
      <c r="E19" s="16"/>
      <c r="F19" s="16"/>
      <c r="G19" s="17"/>
      <c r="H19" s="17"/>
      <c r="I19" s="16"/>
      <c r="J19" s="16"/>
      <c r="K19" s="32"/>
      <c r="L19" s="16"/>
      <c r="M19" s="18"/>
      <c r="N19" s="18"/>
      <c r="O19" s="18"/>
      <c r="P19" s="18"/>
      <c r="Q19" s="18"/>
      <c r="R19" s="18" t="str">
        <f t="shared" si="1"/>
        <v/>
      </c>
      <c r="S19" s="16"/>
      <c r="T19" s="19" t="s">
        <v>530</v>
      </c>
    </row>
    <row r="20" ht="15.6" spans="1:20">
      <c r="A20" s="15" t="str">
        <f t="shared" si="0"/>
        <v/>
      </c>
      <c r="B20" s="45"/>
      <c r="C20" s="16"/>
      <c r="D20" s="16"/>
      <c r="E20" s="16"/>
      <c r="F20" s="16"/>
      <c r="G20" s="17"/>
      <c r="H20" s="17"/>
      <c r="I20" s="16"/>
      <c r="J20" s="16"/>
      <c r="K20" s="32"/>
      <c r="L20" s="16"/>
      <c r="M20" s="18"/>
      <c r="N20" s="18"/>
      <c r="O20" s="18"/>
      <c r="P20" s="18"/>
      <c r="Q20" s="18"/>
      <c r="R20" s="18" t="str">
        <f t="shared" si="1"/>
        <v/>
      </c>
      <c r="S20" s="16"/>
      <c r="T20" s="19" t="s">
        <v>531</v>
      </c>
    </row>
    <row r="21" ht="15.6" spans="1:20">
      <c r="A21" s="15" t="str">
        <f t="shared" si="0"/>
        <v/>
      </c>
      <c r="B21" s="45"/>
      <c r="C21" s="16"/>
      <c r="D21" s="16"/>
      <c r="E21" s="16"/>
      <c r="F21" s="16"/>
      <c r="G21" s="17"/>
      <c r="H21" s="17"/>
      <c r="I21" s="16"/>
      <c r="J21" s="16"/>
      <c r="K21" s="32"/>
      <c r="L21" s="16"/>
      <c r="M21" s="18"/>
      <c r="N21" s="18"/>
      <c r="O21" s="18"/>
      <c r="P21" s="18"/>
      <c r="Q21" s="18"/>
      <c r="R21" s="18" t="str">
        <f t="shared" si="1"/>
        <v/>
      </c>
      <c r="S21" s="16"/>
      <c r="T21" s="19" t="s">
        <v>532</v>
      </c>
    </row>
    <row r="22" ht="15.6" spans="1:20">
      <c r="A22" s="15" t="str">
        <f t="shared" si="0"/>
        <v/>
      </c>
      <c r="B22" s="45"/>
      <c r="C22" s="16"/>
      <c r="D22" s="16"/>
      <c r="E22" s="16"/>
      <c r="F22" s="16"/>
      <c r="G22" s="17"/>
      <c r="H22" s="17"/>
      <c r="I22" s="16"/>
      <c r="J22" s="16"/>
      <c r="K22" s="32"/>
      <c r="L22" s="16"/>
      <c r="M22" s="18"/>
      <c r="N22" s="18"/>
      <c r="O22" s="18"/>
      <c r="P22" s="18"/>
      <c r="Q22" s="18"/>
      <c r="R22" s="18" t="str">
        <f t="shared" si="1"/>
        <v/>
      </c>
      <c r="S22" s="16"/>
      <c r="T22" s="19" t="s">
        <v>533</v>
      </c>
    </row>
    <row r="23" ht="15.6" spans="1:20">
      <c r="A23" s="15" t="str">
        <f t="shared" si="0"/>
        <v/>
      </c>
      <c r="B23" s="45"/>
      <c r="C23" s="16"/>
      <c r="D23" s="16"/>
      <c r="E23" s="16"/>
      <c r="F23" s="16"/>
      <c r="G23" s="17"/>
      <c r="H23" s="17"/>
      <c r="I23" s="16"/>
      <c r="J23" s="16"/>
      <c r="K23" s="32"/>
      <c r="L23" s="16"/>
      <c r="M23" s="18"/>
      <c r="N23" s="18"/>
      <c r="O23" s="18"/>
      <c r="P23" s="18"/>
      <c r="Q23" s="18"/>
      <c r="R23" s="18" t="str">
        <f t="shared" si="1"/>
        <v/>
      </c>
      <c r="S23" s="16"/>
      <c r="T23" s="19" t="s">
        <v>538</v>
      </c>
    </row>
    <row r="24" ht="15.6" spans="1:20">
      <c r="A24" s="15" t="str">
        <f t="shared" si="0"/>
        <v/>
      </c>
      <c r="B24" s="45"/>
      <c r="C24" s="16"/>
      <c r="D24" s="16"/>
      <c r="E24" s="16"/>
      <c r="F24" s="16"/>
      <c r="G24" s="17"/>
      <c r="H24" s="17"/>
      <c r="I24" s="16"/>
      <c r="J24" s="16"/>
      <c r="K24" s="32"/>
      <c r="L24" s="16"/>
      <c r="M24" s="18"/>
      <c r="N24" s="18"/>
      <c r="O24" s="18"/>
      <c r="P24" s="18"/>
      <c r="Q24" s="18"/>
      <c r="R24" s="18" t="str">
        <f t="shared" si="1"/>
        <v/>
      </c>
      <c r="S24" s="16"/>
      <c r="T24" s="19" t="s">
        <v>539</v>
      </c>
    </row>
    <row r="25" ht="15.6" spans="1:20">
      <c r="A25" s="15" t="str">
        <f t="shared" si="0"/>
        <v/>
      </c>
      <c r="B25" s="45"/>
      <c r="C25" s="16"/>
      <c r="D25" s="16"/>
      <c r="E25" s="16"/>
      <c r="F25" s="16"/>
      <c r="G25" s="17"/>
      <c r="H25" s="17"/>
      <c r="I25" s="16"/>
      <c r="J25" s="16"/>
      <c r="K25" s="32"/>
      <c r="L25" s="16"/>
      <c r="M25" s="18"/>
      <c r="N25" s="18"/>
      <c r="O25" s="18"/>
      <c r="P25" s="18"/>
      <c r="Q25" s="18"/>
      <c r="R25" s="18" t="str">
        <f t="shared" si="1"/>
        <v/>
      </c>
      <c r="S25" s="16"/>
      <c r="T25" s="19" t="s">
        <v>540</v>
      </c>
    </row>
    <row r="26" ht="15.6" spans="1:20">
      <c r="A26" s="15" t="str">
        <f t="shared" si="0"/>
        <v/>
      </c>
      <c r="B26" s="45"/>
      <c r="C26" s="16"/>
      <c r="D26" s="16"/>
      <c r="E26" s="16"/>
      <c r="F26" s="16"/>
      <c r="G26" s="17"/>
      <c r="H26" s="17"/>
      <c r="I26" s="16"/>
      <c r="J26" s="16"/>
      <c r="K26" s="32"/>
      <c r="L26" s="16"/>
      <c r="M26" s="18"/>
      <c r="N26" s="18"/>
      <c r="O26" s="18"/>
      <c r="P26" s="18"/>
      <c r="Q26" s="18"/>
      <c r="R26" s="18" t="str">
        <f t="shared" si="1"/>
        <v/>
      </c>
      <c r="S26" s="16"/>
      <c r="T26" s="19" t="s">
        <v>541</v>
      </c>
    </row>
    <row r="27" customHeight="1" spans="1:20">
      <c r="A27" s="20" t="s">
        <v>511</v>
      </c>
      <c r="B27" s="104"/>
      <c r="C27" s="104"/>
      <c r="D27" s="21"/>
      <c r="E27" s="252"/>
      <c r="F27" s="252"/>
      <c r="G27" s="22"/>
      <c r="H27" s="22"/>
      <c r="I27" s="22"/>
      <c r="J27" s="22"/>
      <c r="K27" s="22"/>
      <c r="L27" s="22"/>
      <c r="M27" s="18"/>
      <c r="N27" s="18">
        <f>SUM(N8:N26)</f>
        <v>0</v>
      </c>
      <c r="O27" s="18">
        <f>SUM(O8:O26)</f>
        <v>0</v>
      </c>
      <c r="P27" s="18">
        <f>SUM(P8:P26)</f>
        <v>0</v>
      </c>
      <c r="Q27" s="18">
        <f>SUM(Q8:Q26)</f>
        <v>0</v>
      </c>
      <c r="R27" s="18" t="str">
        <f t="shared" si="1"/>
        <v/>
      </c>
      <c r="S27" s="23"/>
    </row>
    <row r="28" customHeight="1" spans="1:20">
      <c r="A28" s="3" t="str">
        <f>基本信息输入表!$K$6&amp;"填表人："&amp;基本信息输入表!$M$65</f>
        <v>产权持有人填表人：袁佳</v>
      </c>
      <c r="Q28" s="3" t="str">
        <f>"评估人员："&amp;基本信息输入表!$Q$65</f>
        <v>评估人员：韩策</v>
      </c>
      <c r="T28" s="27"/>
    </row>
    <row r="29" customHeight="1" spans="1:20">
      <c r="A29" s="3" t="str">
        <f>"填表日期："&amp;YEAR(基本信息输入表!$O$66)&amp;"年"&amp;MONTH(基本信息输入表!$O$66)&amp;"月"&amp;DAY(基本信息输入表!$O$66)&amp;"日"</f>
        <v>填表日期：2025年12月15日</v>
      </c>
    </row>
  </sheetData>
  <mergeCells count="24">
    <mergeCell ref="A2:S2"/>
    <mergeCell ref="A3:S3"/>
    <mergeCell ref="R4:S4"/>
    <mergeCell ref="A5:E5"/>
    <mergeCell ref="A27:D27"/>
    <mergeCell ref="A6:A7"/>
    <mergeCell ref="B6:B7"/>
    <mergeCell ref="C6:C7"/>
    <mergeCell ref="D6:D7"/>
    <mergeCell ref="E6:E7"/>
    <mergeCell ref="F6:F7"/>
    <mergeCell ref="G6:G7"/>
    <mergeCell ref="H6:H7"/>
    <mergeCell ref="I6:I7"/>
    <mergeCell ref="J6:J7"/>
    <mergeCell ref="K6:K7"/>
    <mergeCell ref="L6:L7"/>
    <mergeCell ref="M6:M7"/>
    <mergeCell ref="N6:N7"/>
    <mergeCell ref="O6:O7"/>
    <mergeCell ref="P6:P7"/>
    <mergeCell ref="Q6:Q7"/>
    <mergeCell ref="R6:R7"/>
    <mergeCell ref="S6:S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scale="66" fitToHeight="0" orientation="landscape"/>
  <headerFooter scaleWithDoc="0">
    <oddFooter>&amp;C&amp;"宋体,常规"&amp;10第&amp;"Arial Narrow,常规"&amp;P&amp;"宋体,常规"页，共&amp;"Arial Narrow,常规"&amp;N&amp;"宋体,常规"页</oddFooter>
  </headerFooter>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12">
    <pageSetUpPr fitToPage="1"/>
  </sheetPr>
  <dimension ref="A1:AV29"/>
  <sheetViews>
    <sheetView showGridLines="0" topLeftCell="A4" workbookViewId="0">
      <selection activeCell="E54" sqref="E54"/>
    </sheetView>
  </sheetViews>
  <sheetFormatPr defaultColWidth="9" defaultRowHeight="15.6"/>
  <cols>
    <col min="1" max="1" width="4.16666666666667" style="199" customWidth="1"/>
    <col min="2" max="2" width="9.66666666666667" style="199" customWidth="1"/>
    <col min="3" max="4" width="8" style="199" customWidth="1"/>
    <col min="5" max="5" width="13.1666666666667" style="199" customWidth="1"/>
    <col min="6" max="6" width="6.16666666666667" style="199" customWidth="1"/>
    <col min="7" max="7" width="10.1666666666667" style="199" customWidth="1"/>
    <col min="8" max="8" width="6.66666666666667" style="199" customWidth="1"/>
    <col min="9" max="9" width="10.1666666666667" style="199" customWidth="1"/>
    <col min="10" max="20" width="10.1666666666667" style="199" hidden="1" customWidth="1" outlineLevel="1"/>
    <col min="21" max="22" width="7.66666666666667" style="199" hidden="1" customWidth="1" outlineLevel="1"/>
    <col min="23" max="23" width="6.66666666666667" style="199" hidden="1" customWidth="1" outlineLevel="1"/>
    <col min="24" max="26" width="4.66666666666667" style="199" hidden="1" customWidth="1" outlineLevel="1"/>
    <col min="27" max="27" width="6.5" style="199" hidden="1" customWidth="1" outlineLevel="1"/>
    <col min="28" max="28" width="24" style="199" hidden="1" customWidth="1" outlineLevel="1"/>
    <col min="29" max="29" width="9.16666666666667" style="199" hidden="1" customWidth="1" outlineLevel="1"/>
    <col min="30" max="30" width="29.6666666666667" style="199" hidden="1" customWidth="1" outlineLevel="1"/>
    <col min="31" max="31" width="15.1666666666667" style="199" hidden="1" customWidth="1" outlineLevel="1"/>
    <col min="32" max="32" width="4.66666666666667" style="199" hidden="1" customWidth="1" outlineLevel="1"/>
    <col min="33" max="34" width="8.16666666666667" style="199" hidden="1" customWidth="1" outlineLevel="1"/>
    <col min="35" max="35" width="8.66666666666667" style="199" hidden="1" customWidth="1" outlineLevel="1"/>
    <col min="36" max="36" width="8.16666666666667" style="199" hidden="1" customWidth="1" outlineLevel="1"/>
    <col min="37" max="39" width="11.1666666666667" style="199" hidden="1" customWidth="1" outlineLevel="1"/>
    <col min="40" max="40" width="16.1666666666667" style="199" customWidth="1" collapsed="1"/>
    <col min="41" max="41" width="15.1666666666667" style="199" customWidth="1"/>
    <col min="42" max="42" width="11.1666666666667" style="199" customWidth="1"/>
    <col min="43" max="43" width="11.6666666666667" style="199" customWidth="1"/>
    <col min="44" max="44" width="7.66666666666667" style="199" customWidth="1"/>
    <col min="45" max="45" width="12.6666666666667" style="200" customWidth="1"/>
    <col min="46" max="46" width="8.66666666666667" style="199" customWidth="1"/>
    <col min="47" max="47" width="9.66666666666667" style="199" customWidth="1"/>
    <col min="48" max="16384" width="9" style="199"/>
  </cols>
  <sheetData>
    <row r="1" spans="1:48">
      <c r="A1" s="4" t="s">
        <v>398</v>
      </c>
    </row>
    <row r="2" s="193" customFormat="1" ht="28.2" spans="1:48">
      <c r="A2" s="201" t="s">
        <v>1390</v>
      </c>
      <c r="B2" s="201"/>
      <c r="C2" s="202"/>
      <c r="D2" s="202"/>
      <c r="E2" s="202"/>
      <c r="F2" s="202"/>
      <c r="G2" s="202"/>
      <c r="H2" s="202"/>
      <c r="I2" s="202"/>
      <c r="J2" s="202"/>
      <c r="K2" s="202"/>
      <c r="L2" s="202"/>
      <c r="M2" s="202"/>
      <c r="N2" s="202"/>
      <c r="O2" s="202"/>
      <c r="P2" s="202"/>
      <c r="Q2" s="202"/>
      <c r="R2" s="202"/>
      <c r="S2" s="202"/>
      <c r="T2" s="202"/>
      <c r="U2" s="202"/>
      <c r="V2" s="202"/>
      <c r="W2" s="202"/>
      <c r="X2" s="202"/>
      <c r="Y2" s="202"/>
      <c r="Z2" s="202"/>
      <c r="AA2" s="202"/>
      <c r="AB2" s="202"/>
      <c r="AC2" s="202"/>
      <c r="AD2" s="202"/>
      <c r="AE2" s="202"/>
      <c r="AF2" s="202"/>
      <c r="AG2" s="202"/>
      <c r="AH2" s="202"/>
      <c r="AI2" s="202"/>
      <c r="AJ2" s="202"/>
      <c r="AK2" s="203"/>
      <c r="AL2" s="203"/>
      <c r="AM2" s="203"/>
      <c r="AN2" s="203"/>
      <c r="AO2" s="203"/>
      <c r="AP2" s="203"/>
      <c r="AQ2" s="203"/>
      <c r="AR2" s="203"/>
      <c r="AS2" s="204"/>
      <c r="AT2" s="203"/>
      <c r="AU2" s="203"/>
    </row>
    <row r="3" s="194" customFormat="1" ht="14.4" spans="1:48">
      <c r="A3" s="205"/>
      <c r="B3" s="205"/>
      <c r="C3" s="205"/>
      <c r="D3" s="205"/>
      <c r="E3" s="205"/>
      <c r="F3" s="206"/>
      <c r="G3" s="206"/>
      <c r="H3" s="206"/>
      <c r="I3" s="206"/>
      <c r="J3" s="206"/>
      <c r="K3" s="206"/>
      <c r="L3" s="206"/>
      <c r="M3" s="206"/>
      <c r="N3" s="206"/>
      <c r="O3" s="206"/>
      <c r="P3" s="206"/>
      <c r="Q3" s="206"/>
      <c r="R3" s="206"/>
      <c r="S3" s="206"/>
      <c r="T3" s="206"/>
      <c r="U3" s="206"/>
      <c r="V3" s="206"/>
      <c r="W3" s="206"/>
      <c r="X3" s="206"/>
      <c r="Y3" s="206"/>
      <c r="Z3" s="206"/>
      <c r="AA3" s="206"/>
      <c r="AB3" s="206"/>
      <c r="AC3" s="206"/>
      <c r="AD3" s="206"/>
      <c r="AE3" s="206"/>
      <c r="AF3" s="206"/>
      <c r="AG3" s="206"/>
      <c r="AH3" s="206"/>
      <c r="AI3" s="206"/>
      <c r="AJ3" s="206"/>
      <c r="AK3" s="206"/>
      <c r="AL3" s="206"/>
      <c r="AM3" s="206"/>
      <c r="AN3" s="206"/>
      <c r="AO3" s="206"/>
      <c r="AP3" s="206"/>
      <c r="AQ3" s="206"/>
      <c r="AR3" s="206"/>
      <c r="AS3" s="207"/>
      <c r="AT3" s="206"/>
      <c r="AU3" s="208" t="s">
        <v>1391</v>
      </c>
    </row>
    <row r="4" s="194" customFormat="1" ht="13.8" spans="1:48">
      <c r="A4" s="206" t="str">
        <f>"评估基准日："&amp;TEXT(基本信息输入表!M7,"yyyy年mm月dd日")</f>
        <v>评估基准日：2025年11月30日</v>
      </c>
      <c r="B4" s="206"/>
      <c r="C4" s="206"/>
      <c r="D4" s="206"/>
      <c r="E4" s="206"/>
      <c r="F4" s="206"/>
      <c r="G4" s="206"/>
      <c r="H4" s="206"/>
      <c r="I4" s="206"/>
      <c r="J4" s="206"/>
      <c r="K4" s="206"/>
      <c r="L4" s="206"/>
      <c r="M4" s="206"/>
      <c r="N4" s="206"/>
      <c r="O4" s="206"/>
      <c r="P4" s="206"/>
      <c r="Q4" s="206"/>
      <c r="R4" s="206"/>
      <c r="S4" s="206"/>
      <c r="T4" s="206"/>
      <c r="U4" s="206"/>
      <c r="V4" s="206"/>
      <c r="W4" s="206"/>
      <c r="X4" s="206"/>
      <c r="Y4" s="206"/>
      <c r="Z4" s="206"/>
      <c r="AA4" s="206"/>
      <c r="AB4" s="206"/>
      <c r="AC4" s="206"/>
      <c r="AD4" s="206"/>
      <c r="AE4" s="206"/>
      <c r="AF4" s="206"/>
      <c r="AG4" s="206"/>
      <c r="AH4" s="206"/>
      <c r="AI4" s="206"/>
      <c r="AJ4" s="206"/>
      <c r="AK4" s="206"/>
      <c r="AL4" s="206"/>
      <c r="AM4" s="206"/>
      <c r="AN4" s="206"/>
      <c r="AO4" s="206"/>
      <c r="AP4" s="206"/>
      <c r="AQ4" s="206"/>
      <c r="AR4" s="206"/>
      <c r="AS4" s="207"/>
      <c r="AT4" s="206"/>
      <c r="AU4" s="206"/>
    </row>
    <row r="5" s="194" customFormat="1" ht="14.4" spans="1:48">
      <c r="A5" s="209" t="str">
        <f>基本信息输入表!K6&amp;"："&amp;基本信息输入表!M6</f>
        <v>产权持有人：湖北省徽工生物技本研究有限公司</v>
      </c>
      <c r="B5" s="210"/>
      <c r="AS5" s="211"/>
      <c r="AU5" s="212" t="str">
        <f>"金额单位："&amp;基本信息输入表!M10&amp;"元"</f>
        <v>金额单位：人民币元</v>
      </c>
    </row>
    <row r="6" s="195" customFormat="1" ht="24" customHeight="1" spans="1:48">
      <c r="A6" s="213" t="s">
        <v>1063</v>
      </c>
      <c r="B6" s="838" t="s">
        <v>1392</v>
      </c>
      <c r="C6" s="213" t="s">
        <v>1393</v>
      </c>
      <c r="D6" s="214" t="s">
        <v>1394</v>
      </c>
      <c r="E6" s="213" t="s">
        <v>1395</v>
      </c>
      <c r="F6" s="213" t="s">
        <v>1396</v>
      </c>
      <c r="G6" s="213" t="s">
        <v>1397</v>
      </c>
      <c r="H6" s="213" t="s">
        <v>1398</v>
      </c>
      <c r="I6" s="213" t="s">
        <v>1399</v>
      </c>
      <c r="J6" s="214" t="s">
        <v>1400</v>
      </c>
      <c r="K6" s="214" t="s">
        <v>1401</v>
      </c>
      <c r="L6" s="214" t="s">
        <v>1402</v>
      </c>
      <c r="M6" s="214" t="s">
        <v>1403</v>
      </c>
      <c r="N6" s="214" t="s">
        <v>1404</v>
      </c>
      <c r="O6" s="214" t="s">
        <v>1405</v>
      </c>
      <c r="P6" s="214" t="s">
        <v>1406</v>
      </c>
      <c r="Q6" s="214" t="s">
        <v>1407</v>
      </c>
      <c r="R6" s="214" t="s">
        <v>1408</v>
      </c>
      <c r="S6" s="214" t="s">
        <v>1409</v>
      </c>
      <c r="T6" s="214" t="s">
        <v>1410</v>
      </c>
      <c r="U6" s="215" t="s">
        <v>1411</v>
      </c>
      <c r="V6" s="215"/>
      <c r="W6" s="215"/>
      <c r="X6" s="215" t="s">
        <v>1412</v>
      </c>
      <c r="Y6" s="215"/>
      <c r="Z6" s="215"/>
      <c r="AA6" s="215"/>
      <c r="AB6" s="215" t="s">
        <v>1413</v>
      </c>
      <c r="AC6" s="215"/>
      <c r="AD6" s="215" t="s">
        <v>1383</v>
      </c>
      <c r="AE6" s="215"/>
      <c r="AF6" s="215"/>
      <c r="AG6" s="213" t="s">
        <v>1414</v>
      </c>
      <c r="AH6" s="213" t="s">
        <v>831</v>
      </c>
      <c r="AI6" s="213" t="s">
        <v>1415</v>
      </c>
      <c r="AJ6" s="215" t="s">
        <v>1416</v>
      </c>
      <c r="AK6" s="215"/>
      <c r="AL6" s="216" t="s">
        <v>403</v>
      </c>
      <c r="AM6" s="217"/>
      <c r="AN6" s="218" t="s">
        <v>404</v>
      </c>
      <c r="AO6" s="219"/>
      <c r="AP6" s="220" t="s">
        <v>917</v>
      </c>
      <c r="AQ6" s="221" t="s">
        <v>766</v>
      </c>
      <c r="AR6" s="222"/>
      <c r="AS6" s="223"/>
      <c r="AT6" s="224" t="s">
        <v>792</v>
      </c>
      <c r="AU6" s="225" t="s">
        <v>712</v>
      </c>
    </row>
    <row r="7" s="195" customFormat="1" ht="13.8" spans="1:48">
      <c r="A7" s="213"/>
      <c r="B7" s="226"/>
      <c r="C7" s="213"/>
      <c r="D7" s="226"/>
      <c r="E7" s="213"/>
      <c r="F7" s="213"/>
      <c r="G7" s="213"/>
      <c r="H7" s="213"/>
      <c r="I7" s="213"/>
      <c r="J7" s="226"/>
      <c r="K7" s="226"/>
      <c r="L7" s="226"/>
      <c r="M7" s="226"/>
      <c r="N7" s="226"/>
      <c r="O7" s="226"/>
      <c r="P7" s="226"/>
      <c r="Q7" s="226"/>
      <c r="R7" s="226"/>
      <c r="S7" s="226"/>
      <c r="T7" s="226"/>
      <c r="U7" s="215" t="s">
        <v>1417</v>
      </c>
      <c r="V7" s="215" t="s">
        <v>1418</v>
      </c>
      <c r="W7" s="215" t="s">
        <v>1419</v>
      </c>
      <c r="X7" s="215" t="s">
        <v>1420</v>
      </c>
      <c r="Y7" s="215" t="s">
        <v>1421</v>
      </c>
      <c r="Z7" s="215" t="s">
        <v>1422</v>
      </c>
      <c r="AA7" s="215" t="s">
        <v>1423</v>
      </c>
      <c r="AB7" s="215" t="s">
        <v>1424</v>
      </c>
      <c r="AC7" s="215" t="s">
        <v>690</v>
      </c>
      <c r="AD7" s="215" t="s">
        <v>1425</v>
      </c>
      <c r="AE7" s="215" t="s">
        <v>1426</v>
      </c>
      <c r="AF7" s="215" t="s">
        <v>690</v>
      </c>
      <c r="AG7" s="213"/>
      <c r="AH7" s="213"/>
      <c r="AI7" s="213"/>
      <c r="AJ7" s="215" t="s">
        <v>1427</v>
      </c>
      <c r="AK7" s="215" t="s">
        <v>1428</v>
      </c>
      <c r="AL7" s="215" t="s">
        <v>944</v>
      </c>
      <c r="AM7" s="215" t="s">
        <v>989</v>
      </c>
      <c r="AN7" s="227" t="s">
        <v>944</v>
      </c>
      <c r="AO7" s="227" t="s">
        <v>989</v>
      </c>
      <c r="AP7" s="228"/>
      <c r="AQ7" s="229" t="s">
        <v>944</v>
      </c>
      <c r="AR7" s="229" t="s">
        <v>1429</v>
      </c>
      <c r="AS7" s="230" t="s">
        <v>989</v>
      </c>
      <c r="AT7" s="231"/>
      <c r="AU7" s="232"/>
      <c r="AV7" s="14" t="s">
        <v>518</v>
      </c>
    </row>
    <row r="8" s="196" customFormat="1" ht="13.8" spans="1:48">
      <c r="A8" s="233" t="str">
        <f>IF(D8="","",ROW()-7)</f>
        <v/>
      </c>
      <c r="B8" s="233"/>
      <c r="C8" s="234"/>
      <c r="D8" s="234"/>
      <c r="E8" s="234"/>
      <c r="F8" s="235"/>
      <c r="G8" s="235"/>
      <c r="H8" s="18"/>
      <c r="I8" s="18"/>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f>IF(AR8="",AQ8,AR8*AQ8/100)</f>
        <v>0</v>
      </c>
      <c r="AT8" s="18" t="str">
        <f>IF(AO8-AP8=0,"",(AS8-AO8+AP8)/(AO8-AP8)*100)</f>
        <v/>
      </c>
      <c r="AU8" s="236"/>
      <c r="AV8" s="19" t="s">
        <v>519</v>
      </c>
    </row>
    <row r="9" s="196" customFormat="1" ht="13.8" spans="1:48">
      <c r="A9" s="233" t="str">
        <f t="shared" ref="A9:A24" si="0">IF(D9="","",ROW()-7)</f>
        <v/>
      </c>
      <c r="B9" s="233"/>
      <c r="C9" s="234"/>
      <c r="D9" s="234"/>
      <c r="E9" s="234"/>
      <c r="F9" s="235"/>
      <c r="G9" s="235"/>
      <c r="H9" s="18"/>
      <c r="I9" s="18"/>
      <c r="J9" s="18"/>
      <c r="K9" s="18"/>
      <c r="L9" s="18"/>
      <c r="M9" s="18"/>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f t="shared" ref="AS9:AS24" si="1">IF(AR9="",AQ9,AR9*AQ9/100)</f>
        <v>0</v>
      </c>
      <c r="AT9" s="18" t="str">
        <f t="shared" ref="AT9:AT27" si="2">IF(AO9-AP9=0,"",(AS9-AO9+AP9)/(AO9-AP9)*100)</f>
        <v/>
      </c>
      <c r="AU9" s="236"/>
      <c r="AV9" s="19" t="s">
        <v>520</v>
      </c>
    </row>
    <row r="10" s="196" customFormat="1" ht="13.8" spans="1:48">
      <c r="A10" s="233" t="str">
        <f t="shared" si="0"/>
        <v/>
      </c>
      <c r="B10" s="233"/>
      <c r="C10" s="234"/>
      <c r="D10" s="234"/>
      <c r="E10" s="234"/>
      <c r="F10" s="235"/>
      <c r="G10" s="235"/>
      <c r="H10" s="18"/>
      <c r="I10" s="18"/>
      <c r="J10" s="18"/>
      <c r="K10" s="18"/>
      <c r="L10" s="18"/>
      <c r="M10" s="18"/>
      <c r="N10" s="18"/>
      <c r="O10" s="18"/>
      <c r="P10" s="18"/>
      <c r="Q10" s="18"/>
      <c r="R10" s="18"/>
      <c r="S10" s="18"/>
      <c r="T10" s="18"/>
      <c r="U10" s="18"/>
      <c r="V10" s="18"/>
      <c r="W10" s="18"/>
      <c r="X10" s="18"/>
      <c r="Y10" s="18"/>
      <c r="Z10" s="18"/>
      <c r="AA10" s="18"/>
      <c r="AB10" s="18"/>
      <c r="AC10" s="18"/>
      <c r="AD10" s="18"/>
      <c r="AE10" s="18"/>
      <c r="AF10" s="18"/>
      <c r="AG10" s="18"/>
      <c r="AH10" s="18"/>
      <c r="AI10" s="18"/>
      <c r="AJ10" s="18"/>
      <c r="AK10" s="18"/>
      <c r="AL10" s="18"/>
      <c r="AM10" s="18"/>
      <c r="AN10" s="18"/>
      <c r="AO10" s="18"/>
      <c r="AP10" s="18"/>
      <c r="AQ10" s="18"/>
      <c r="AR10" s="18"/>
      <c r="AS10" s="18">
        <f t="shared" si="1"/>
        <v>0</v>
      </c>
      <c r="AT10" s="18" t="str">
        <f t="shared" si="2"/>
        <v/>
      </c>
      <c r="AU10" s="236"/>
      <c r="AV10" s="19" t="s">
        <v>521</v>
      </c>
    </row>
    <row r="11" s="196" customFormat="1" ht="13.8" spans="1:48">
      <c r="A11" s="233" t="str">
        <f t="shared" si="0"/>
        <v/>
      </c>
      <c r="B11" s="233"/>
      <c r="C11" s="234"/>
      <c r="D11" s="234"/>
      <c r="E11" s="234"/>
      <c r="F11" s="235"/>
      <c r="G11" s="235"/>
      <c r="H11" s="18"/>
      <c r="I11" s="18"/>
      <c r="J11" s="18"/>
      <c r="K11" s="18"/>
      <c r="L11" s="18"/>
      <c r="M11" s="18"/>
      <c r="N11" s="18"/>
      <c r="O11" s="18"/>
      <c r="P11" s="18"/>
      <c r="Q11" s="18"/>
      <c r="R11" s="18"/>
      <c r="S11" s="18"/>
      <c r="T11" s="18"/>
      <c r="U11" s="18"/>
      <c r="V11" s="18"/>
      <c r="W11" s="18"/>
      <c r="X11" s="18"/>
      <c r="Y11" s="18"/>
      <c r="Z11" s="18"/>
      <c r="AA11" s="18"/>
      <c r="AB11" s="18"/>
      <c r="AC11" s="18"/>
      <c r="AD11" s="18"/>
      <c r="AE11" s="18"/>
      <c r="AF11" s="18"/>
      <c r="AG11" s="18"/>
      <c r="AH11" s="18"/>
      <c r="AI11" s="18"/>
      <c r="AJ11" s="18"/>
      <c r="AK11" s="18"/>
      <c r="AL11" s="18"/>
      <c r="AM11" s="18"/>
      <c r="AN11" s="18"/>
      <c r="AO11" s="18"/>
      <c r="AP11" s="18"/>
      <c r="AQ11" s="18"/>
      <c r="AR11" s="18"/>
      <c r="AS11" s="18">
        <f t="shared" si="1"/>
        <v>0</v>
      </c>
      <c r="AT11" s="18" t="str">
        <f t="shared" si="2"/>
        <v/>
      </c>
      <c r="AU11" s="236"/>
      <c r="AV11" s="19" t="s">
        <v>522</v>
      </c>
    </row>
    <row r="12" s="196" customFormat="1" ht="13.8" spans="1:48">
      <c r="A12" s="233" t="str">
        <f t="shared" si="0"/>
        <v/>
      </c>
      <c r="B12" s="233"/>
      <c r="C12" s="234"/>
      <c r="D12" s="234"/>
      <c r="E12" s="234"/>
      <c r="F12" s="235"/>
      <c r="G12" s="235"/>
      <c r="H12" s="18"/>
      <c r="I12" s="18"/>
      <c r="J12" s="18"/>
      <c r="K12" s="18"/>
      <c r="L12" s="18"/>
      <c r="M12" s="18"/>
      <c r="N12" s="18"/>
      <c r="O12" s="18"/>
      <c r="P12" s="18"/>
      <c r="Q12" s="18"/>
      <c r="R12" s="18"/>
      <c r="S12" s="18"/>
      <c r="T12" s="18"/>
      <c r="U12" s="18"/>
      <c r="V12" s="18"/>
      <c r="W12" s="18"/>
      <c r="X12" s="18"/>
      <c r="Y12" s="18"/>
      <c r="Z12" s="18"/>
      <c r="AA12" s="18"/>
      <c r="AB12" s="18"/>
      <c r="AC12" s="18"/>
      <c r="AD12" s="18"/>
      <c r="AE12" s="18"/>
      <c r="AF12" s="18"/>
      <c r="AG12" s="18"/>
      <c r="AH12" s="18"/>
      <c r="AI12" s="18"/>
      <c r="AJ12" s="18"/>
      <c r="AK12" s="18"/>
      <c r="AL12" s="18"/>
      <c r="AM12" s="18"/>
      <c r="AN12" s="18"/>
      <c r="AO12" s="18"/>
      <c r="AP12" s="18"/>
      <c r="AQ12" s="18"/>
      <c r="AR12" s="18"/>
      <c r="AS12" s="18">
        <f t="shared" si="1"/>
        <v>0</v>
      </c>
      <c r="AT12" s="18" t="str">
        <f t="shared" si="2"/>
        <v/>
      </c>
      <c r="AU12" s="236"/>
      <c r="AV12" s="19" t="s">
        <v>523</v>
      </c>
    </row>
    <row r="13" s="196" customFormat="1" ht="13.8" spans="1:48">
      <c r="A13" s="233" t="str">
        <f t="shared" si="0"/>
        <v/>
      </c>
      <c r="B13" s="233"/>
      <c r="C13" s="234"/>
      <c r="D13" s="234"/>
      <c r="E13" s="234"/>
      <c r="F13" s="235"/>
      <c r="G13" s="235"/>
      <c r="H13" s="18"/>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8">
        <f t="shared" si="1"/>
        <v>0</v>
      </c>
      <c r="AT13" s="18" t="str">
        <f t="shared" si="2"/>
        <v/>
      </c>
      <c r="AU13" s="236"/>
      <c r="AV13" s="19" t="s">
        <v>524</v>
      </c>
    </row>
    <row r="14" s="196" customFormat="1" ht="13.8" spans="1:48">
      <c r="A14" s="233" t="str">
        <f t="shared" si="0"/>
        <v/>
      </c>
      <c r="B14" s="233"/>
      <c r="C14" s="234"/>
      <c r="D14" s="234"/>
      <c r="E14" s="234"/>
      <c r="F14" s="235"/>
      <c r="G14" s="235"/>
      <c r="H14" s="18"/>
      <c r="I14" s="18"/>
      <c r="J14" s="18"/>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f t="shared" si="1"/>
        <v>0</v>
      </c>
      <c r="AT14" s="18" t="str">
        <f t="shared" si="2"/>
        <v/>
      </c>
      <c r="AU14" s="236"/>
      <c r="AV14" s="19" t="s">
        <v>525</v>
      </c>
    </row>
    <row r="15" s="196" customFormat="1" ht="13.8" spans="1:48">
      <c r="A15" s="233" t="str">
        <f t="shared" si="0"/>
        <v/>
      </c>
      <c r="B15" s="233"/>
      <c r="C15" s="234"/>
      <c r="D15" s="234"/>
      <c r="E15" s="234"/>
      <c r="F15" s="235"/>
      <c r="G15" s="235"/>
      <c r="H15" s="18"/>
      <c r="I15" s="18"/>
      <c r="J15" s="18"/>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f t="shared" si="1"/>
        <v>0</v>
      </c>
      <c r="AT15" s="18" t="str">
        <f t="shared" si="2"/>
        <v/>
      </c>
      <c r="AU15" s="236"/>
      <c r="AV15" s="19" t="s">
        <v>526</v>
      </c>
    </row>
    <row r="16" s="196" customFormat="1" ht="13.8" spans="1:48">
      <c r="A16" s="233" t="str">
        <f t="shared" si="0"/>
        <v/>
      </c>
      <c r="B16" s="233"/>
      <c r="C16" s="234"/>
      <c r="D16" s="234"/>
      <c r="E16" s="234"/>
      <c r="F16" s="235"/>
      <c r="G16" s="235"/>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f t="shared" si="1"/>
        <v>0</v>
      </c>
      <c r="AT16" s="18" t="str">
        <f t="shared" si="2"/>
        <v/>
      </c>
      <c r="AU16" s="236"/>
      <c r="AV16" s="19" t="s">
        <v>527</v>
      </c>
    </row>
    <row r="17" s="196" customFormat="1" ht="13.8" spans="1:48">
      <c r="A17" s="233" t="str">
        <f t="shared" si="0"/>
        <v/>
      </c>
      <c r="B17" s="233"/>
      <c r="C17" s="234"/>
      <c r="D17" s="234"/>
      <c r="E17" s="234"/>
      <c r="F17" s="235"/>
      <c r="G17" s="235"/>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f t="shared" si="1"/>
        <v>0</v>
      </c>
      <c r="AT17" s="18" t="str">
        <f t="shared" si="2"/>
        <v/>
      </c>
      <c r="AU17" s="236"/>
      <c r="AV17" s="19" t="s">
        <v>528</v>
      </c>
    </row>
    <row r="18" s="196" customFormat="1" ht="13.8" spans="1:48">
      <c r="A18" s="233" t="str">
        <f t="shared" si="0"/>
        <v/>
      </c>
      <c r="B18" s="233"/>
      <c r="C18" s="234"/>
      <c r="D18" s="234"/>
      <c r="E18" s="234"/>
      <c r="F18" s="235"/>
      <c r="G18" s="235"/>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f t="shared" si="1"/>
        <v>0</v>
      </c>
      <c r="AT18" s="18" t="str">
        <f t="shared" si="2"/>
        <v/>
      </c>
      <c r="AU18" s="236"/>
      <c r="AV18" s="19" t="s">
        <v>529</v>
      </c>
    </row>
    <row r="19" s="196" customFormat="1" ht="13.8" spans="1:48">
      <c r="A19" s="233" t="str">
        <f t="shared" si="0"/>
        <v/>
      </c>
      <c r="B19" s="233"/>
      <c r="C19" s="234"/>
      <c r="D19" s="234"/>
      <c r="E19" s="234"/>
      <c r="F19" s="235"/>
      <c r="G19" s="235"/>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f t="shared" si="1"/>
        <v>0</v>
      </c>
      <c r="AT19" s="18" t="str">
        <f t="shared" si="2"/>
        <v/>
      </c>
      <c r="AU19" s="236"/>
      <c r="AV19" s="19" t="s">
        <v>530</v>
      </c>
    </row>
    <row r="20" s="196" customFormat="1" ht="13.8" spans="1:48">
      <c r="A20" s="233" t="str">
        <f t="shared" si="0"/>
        <v/>
      </c>
      <c r="B20" s="233"/>
      <c r="C20" s="234"/>
      <c r="D20" s="234"/>
      <c r="E20" s="234"/>
      <c r="F20" s="235"/>
      <c r="G20" s="235"/>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f t="shared" si="1"/>
        <v>0</v>
      </c>
      <c r="AT20" s="18" t="str">
        <f t="shared" si="2"/>
        <v/>
      </c>
      <c r="AU20" s="236"/>
      <c r="AV20" s="19" t="s">
        <v>531</v>
      </c>
    </row>
    <row r="21" s="196" customFormat="1" ht="13.2" spans="1:48">
      <c r="A21" s="233" t="str">
        <f t="shared" si="0"/>
        <v/>
      </c>
      <c r="B21" s="237"/>
      <c r="C21" s="238"/>
      <c r="D21" s="238"/>
      <c r="E21" s="239"/>
      <c r="F21" s="240"/>
      <c r="G21" s="240"/>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f t="shared" si="1"/>
        <v>0</v>
      </c>
      <c r="AT21" s="18" t="str">
        <f t="shared" si="2"/>
        <v/>
      </c>
      <c r="AU21" s="236"/>
      <c r="AV21" s="19" t="s">
        <v>532</v>
      </c>
    </row>
    <row r="22" s="196" customFormat="1" ht="13.2" spans="1:48">
      <c r="A22" s="233" t="str">
        <f t="shared" si="0"/>
        <v/>
      </c>
      <c r="B22" s="237"/>
      <c r="C22" s="238"/>
      <c r="D22" s="238"/>
      <c r="E22" s="239"/>
      <c r="F22" s="240"/>
      <c r="G22" s="240"/>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f t="shared" si="1"/>
        <v>0</v>
      </c>
      <c r="AT22" s="18" t="str">
        <f t="shared" si="2"/>
        <v/>
      </c>
      <c r="AU22" s="236"/>
      <c r="AV22" s="19" t="s">
        <v>533</v>
      </c>
    </row>
    <row r="23" s="196" customFormat="1" ht="13.2" spans="1:48">
      <c r="A23" s="233" t="str">
        <f t="shared" si="0"/>
        <v/>
      </c>
      <c r="B23" s="237"/>
      <c r="C23" s="238"/>
      <c r="D23" s="238"/>
      <c r="E23" s="239"/>
      <c r="F23" s="240"/>
      <c r="G23" s="240"/>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f t="shared" si="1"/>
        <v>0</v>
      </c>
      <c r="AT23" s="18" t="str">
        <f t="shared" si="2"/>
        <v/>
      </c>
      <c r="AU23" s="236"/>
      <c r="AV23" s="19" t="s">
        <v>538</v>
      </c>
    </row>
    <row r="24" s="196" customFormat="1" ht="13.2" spans="1:48">
      <c r="A24" s="233" t="str">
        <f t="shared" si="0"/>
        <v/>
      </c>
      <c r="B24" s="237"/>
      <c r="C24" s="238"/>
      <c r="D24" s="238"/>
      <c r="E24" s="239"/>
      <c r="F24" s="240"/>
      <c r="G24" s="240"/>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f t="shared" si="1"/>
        <v>0</v>
      </c>
      <c r="AT24" s="18" t="str">
        <f t="shared" si="2"/>
        <v/>
      </c>
      <c r="AU24" s="236"/>
      <c r="AV24" s="19" t="s">
        <v>539</v>
      </c>
    </row>
    <row r="25" s="197" customFormat="1" ht="12.75" customHeight="1" spans="1:48">
      <c r="A25" s="45" t="s">
        <v>1430</v>
      </c>
      <c r="B25" s="45"/>
      <c r="C25" s="16"/>
      <c r="D25" s="241"/>
      <c r="E25" s="241"/>
      <c r="F25" s="242"/>
      <c r="G25" s="242"/>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f t="shared" ref="AL25:AN25" si="3">SUM(AL8:AL24)</f>
        <v>0</v>
      </c>
      <c r="AM25" s="18">
        <f t="shared" si="3"/>
        <v>0</v>
      </c>
      <c r="AN25" s="18">
        <f t="shared" si="3"/>
        <v>0</v>
      </c>
      <c r="AO25" s="18">
        <f t="shared" ref="AO25:AS25" si="4">SUM(AO8:AO24)</f>
        <v>0</v>
      </c>
      <c r="AP25" s="18">
        <f t="shared" si="4"/>
        <v>0</v>
      </c>
      <c r="AQ25" s="18">
        <f t="shared" si="4"/>
        <v>0</v>
      </c>
      <c r="AR25" s="18"/>
      <c r="AS25" s="18">
        <f t="shared" si="4"/>
        <v>0</v>
      </c>
      <c r="AT25" s="18" t="str">
        <f t="shared" si="2"/>
        <v/>
      </c>
      <c r="AU25" s="241"/>
    </row>
    <row r="26" s="197" customFormat="1" ht="12.75" customHeight="1" spans="1:48">
      <c r="A26" s="45" t="s">
        <v>1431</v>
      </c>
      <c r="B26" s="45"/>
      <c r="C26" s="16"/>
      <c r="D26" s="241"/>
      <c r="E26" s="241"/>
      <c r="F26" s="242"/>
      <c r="G26" s="242"/>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f>AP25</f>
        <v>0</v>
      </c>
      <c r="AN26" s="18"/>
      <c r="AO26" s="18">
        <f>AP25</f>
        <v>0</v>
      </c>
      <c r="AP26" s="18"/>
      <c r="AQ26" s="18"/>
      <c r="AR26" s="18"/>
      <c r="AS26" s="18"/>
      <c r="AT26" s="18" t="str">
        <f t="shared" si="2"/>
        <v/>
      </c>
      <c r="AU26" s="241"/>
    </row>
    <row r="27" s="197" customFormat="1" ht="13.8" spans="1:48">
      <c r="A27" s="22" t="s">
        <v>1432</v>
      </c>
      <c r="B27" s="22"/>
      <c r="C27" s="22"/>
      <c r="D27" s="241"/>
      <c r="E27" s="241"/>
      <c r="F27" s="242"/>
      <c r="G27" s="242"/>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f t="shared" ref="AL27:AO27" si="5">AL25-AL26</f>
        <v>0</v>
      </c>
      <c r="AM27" s="18">
        <f t="shared" si="5"/>
        <v>0</v>
      </c>
      <c r="AN27" s="18">
        <f t="shared" si="5"/>
        <v>0</v>
      </c>
      <c r="AO27" s="18">
        <f t="shared" si="5"/>
        <v>0</v>
      </c>
      <c r="AP27" s="18"/>
      <c r="AQ27" s="18">
        <f>AQ25-AQ26</f>
        <v>0</v>
      </c>
      <c r="AR27" s="18"/>
      <c r="AS27" s="18">
        <f>AS25-AS26</f>
        <v>0</v>
      </c>
      <c r="AT27" s="18" t="str">
        <f t="shared" si="2"/>
        <v/>
      </c>
      <c r="AU27" s="241"/>
    </row>
    <row r="28" ht="15.75" customHeight="1" spans="1:48">
      <c r="A28" s="243" t="str">
        <f>基本信息输入表!$K$6&amp;"填表人："&amp;基本信息输入表!$M$66</f>
        <v>产权持有人填表人：袁佳</v>
      </c>
      <c r="B28" s="243"/>
      <c r="AQ28" s="243" t="str">
        <f>"评估人员："&amp;基本信息输入表!$Q$66</f>
        <v>评估人员：韩策</v>
      </c>
    </row>
    <row r="29" s="198" customFormat="1" spans="1:48">
      <c r="A29" s="244" t="str">
        <f>"填表日期："&amp;YEAR(基本信息输入表!$O$66)&amp;"年"&amp;MONTH(基本信息输入表!$O$66)&amp;"月"&amp;DAY(基本信息输入表!$O$66)&amp;"日"</f>
        <v>填表日期：2025年12月15日</v>
      </c>
      <c r="B29" s="244"/>
      <c r="AS29" s="245"/>
    </row>
  </sheetData>
  <mergeCells count="37">
    <mergeCell ref="U6:W6"/>
    <mergeCell ref="X6:AA6"/>
    <mergeCell ref="AB6:AC6"/>
    <mergeCell ref="AD6:AF6"/>
    <mergeCell ref="AJ6:AK6"/>
    <mergeCell ref="AL6:AM6"/>
    <mergeCell ref="AN6:AO6"/>
    <mergeCell ref="AQ6:AS6"/>
    <mergeCell ref="A25:C25"/>
    <mergeCell ref="A26:C26"/>
    <mergeCell ref="A27:C27"/>
    <mergeCell ref="A6:A7"/>
    <mergeCell ref="B6:B7"/>
    <mergeCell ref="C6:C7"/>
    <mergeCell ref="D6:D7"/>
    <mergeCell ref="E6:E7"/>
    <mergeCell ref="F6:F7"/>
    <mergeCell ref="G6:G7"/>
    <mergeCell ref="H6:H7"/>
    <mergeCell ref="I6:I7"/>
    <mergeCell ref="J6:J7"/>
    <mergeCell ref="K6:K7"/>
    <mergeCell ref="L6:L7"/>
    <mergeCell ref="M6:M7"/>
    <mergeCell ref="N6:N7"/>
    <mergeCell ref="O6:O7"/>
    <mergeCell ref="P6:P7"/>
    <mergeCell ref="Q6:Q7"/>
    <mergeCell ref="R6:R7"/>
    <mergeCell ref="S6:S7"/>
    <mergeCell ref="T6:T7"/>
    <mergeCell ref="AG6:AG7"/>
    <mergeCell ref="AH6:AH7"/>
    <mergeCell ref="AI6:AI7"/>
    <mergeCell ref="AP6:AP7"/>
    <mergeCell ref="AT6:AT7"/>
    <mergeCell ref="AU6:AU7"/>
  </mergeCells>
  <hyperlinks>
    <hyperlink ref="A2" location="'固定资产汇总表'!A1" display="固定资产--船舶清查评估明细表"/>
    <hyperlink ref="A1" location="索引目录!A1" display="返回索引目录"/>
  </hyperlinks>
  <printOptions horizontalCentered="1"/>
  <pageMargins left="0.984251968503937" right="0.984251968503937" top="0.984251968503937" bottom="0.984251968503937" header="0.47244094488189" footer="0.354330708661417"/>
  <pageSetup paperSize="9" scale="24" fitToHeight="0" orientation="landscape"/>
  <headerFooter scaleWithDoc="0">
    <oddFooter>&amp;C&amp;"宋体,常规"&amp;10第&amp;"Arial Narrow,常规"&amp;P&amp;"宋体,常规"页，共&amp;"Arial Narrow,常规"&amp;N&amp;"宋体,常规"页</oddFooter>
  </headerFooter>
  <legacyDrawing r:id="rId2"/>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在建工程汇总">
    <pageSetUpPr fitToPage="1"/>
  </sheetPr>
  <dimension ref="A1:H28"/>
  <sheetViews>
    <sheetView showGridLines="0" workbookViewId="0">
      <selection activeCell="E54" sqref="E54"/>
    </sheetView>
  </sheetViews>
  <sheetFormatPr defaultColWidth="9" defaultRowHeight="15.75" customHeight="1" outlineLevelCol="7"/>
  <cols>
    <col min="1" max="1" width="5.66666666666667" style="3" customWidth="1"/>
    <col min="2" max="2" width="28" style="3" customWidth="1"/>
    <col min="3" max="3" width="28" style="3" hidden="1" customWidth="1" outlineLevel="1"/>
    <col min="4" max="4" width="18.6666666666667" style="3" customWidth="1" collapsed="1"/>
    <col min="5" max="6" width="18.6666666666667" style="3" customWidth="1"/>
    <col min="7" max="7" width="13.1666666666667" style="3" customWidth="1"/>
    <col min="8" max="16384" width="9" style="3"/>
  </cols>
  <sheetData>
    <row r="1" customHeight="1" spans="1:7">
      <c r="A1" s="4" t="s">
        <v>398</v>
      </c>
    </row>
    <row r="2" s="1" customFormat="1" ht="30" customHeight="1" spans="1:7">
      <c r="A2" s="5" t="s">
        <v>1433</v>
      </c>
      <c r="B2" s="5"/>
      <c r="C2" s="5"/>
      <c r="D2" s="5"/>
      <c r="E2" s="5"/>
      <c r="F2" s="5"/>
      <c r="G2" s="5"/>
    </row>
    <row r="3" customHeight="1" spans="1:7">
      <c r="A3" s="2" t="str">
        <f>"评估基准日："&amp;TEXT(基本信息输入表!M7,"yyyy年mm月dd日")</f>
        <v>评估基准日：2025年11月30日</v>
      </c>
      <c r="B3" s="2"/>
      <c r="C3" s="2"/>
      <c r="D3" s="2"/>
      <c r="E3" s="2"/>
      <c r="F3" s="2"/>
      <c r="G3" s="2"/>
    </row>
    <row r="4" ht="14.25" customHeight="1" spans="1:7">
      <c r="A4" s="2"/>
      <c r="B4" s="2"/>
      <c r="C4" s="2"/>
      <c r="D4" s="2"/>
      <c r="E4" s="2"/>
      <c r="F4" s="2"/>
      <c r="G4" s="25" t="s">
        <v>1434</v>
      </c>
    </row>
    <row r="5" customHeight="1" spans="1:7">
      <c r="A5" s="8" t="str">
        <f>基本信息输入表!K6&amp;"："&amp;基本信息输入表!M6</f>
        <v>产权持有人：湖北省徽工生物技本研究有限公司</v>
      </c>
      <c r="B5" s="8"/>
      <c r="C5" s="8"/>
      <c r="D5" s="8"/>
      <c r="G5" s="25" t="str">
        <f>"金额单位："&amp;基本信息输入表!M10&amp;"元"</f>
        <v>金额单位：人民币元</v>
      </c>
    </row>
    <row r="6" s="2" customFormat="1" customHeight="1" spans="1:7">
      <c r="A6" s="38" t="s">
        <v>500</v>
      </c>
      <c r="B6" s="38" t="s">
        <v>501</v>
      </c>
      <c r="C6" s="39" t="s">
        <v>403</v>
      </c>
      <c r="D6" s="38" t="s">
        <v>502</v>
      </c>
      <c r="E6" s="38" t="s">
        <v>405</v>
      </c>
      <c r="F6" s="38" t="s">
        <v>406</v>
      </c>
      <c r="G6" s="38" t="s">
        <v>407</v>
      </c>
    </row>
    <row r="7" customHeight="1" spans="1:7">
      <c r="A7" s="38" t="s">
        <v>1435</v>
      </c>
      <c r="B7" s="189" t="s">
        <v>1436</v>
      </c>
      <c r="C7" s="41">
        <f>'4-9-1在建（土建）'!N25</f>
        <v>0</v>
      </c>
      <c r="D7" s="41">
        <f>'4-9-1在建（土建）'!O25</f>
        <v>0</v>
      </c>
      <c r="E7" s="41">
        <f>'4-9-1在建（土建）'!Q25</f>
        <v>0</v>
      </c>
      <c r="F7" s="41">
        <f>E7-D7</f>
        <v>0</v>
      </c>
      <c r="G7" s="30" t="str">
        <f>IF(D7=0,"",F7/D7*100)</f>
        <v/>
      </c>
    </row>
    <row r="8" customHeight="1" spans="1:7">
      <c r="A8" s="38" t="s">
        <v>1437</v>
      </c>
      <c r="B8" s="189" t="s">
        <v>1438</v>
      </c>
      <c r="C8" s="41">
        <f>'4-9-2在建（设备）'!L25</f>
        <v>0</v>
      </c>
      <c r="D8" s="41">
        <f>'4-9-2在建（设备）'!P25</f>
        <v>0</v>
      </c>
      <c r="E8" s="41">
        <f>'4-9-2在建（设备）'!U25</f>
        <v>0</v>
      </c>
      <c r="F8" s="41">
        <f>E8-D8</f>
        <v>0</v>
      </c>
      <c r="G8" s="30" t="str">
        <f>IF(D8=0,"",F8/D8*100)</f>
        <v/>
      </c>
    </row>
    <row r="9" customHeight="1" spans="1:7">
      <c r="A9" s="38" t="s">
        <v>1439</v>
      </c>
      <c r="B9" s="190" t="s">
        <v>1440</v>
      </c>
      <c r="C9" s="41">
        <f>'4-9-3在建（待摊投资）'!E30</f>
        <v>0</v>
      </c>
      <c r="D9" s="41">
        <f>'4-9-3在建（待摊投资）'!F30</f>
        <v>0</v>
      </c>
      <c r="E9" s="41">
        <f>'4-9-3在建（待摊投资）'!G30</f>
        <v>0</v>
      </c>
      <c r="F9" s="41">
        <f>E9-D9</f>
        <v>0</v>
      </c>
      <c r="G9" s="30" t="str">
        <f>IF(D9=0,"",F9/D9*100)</f>
        <v/>
      </c>
    </row>
    <row r="10" customHeight="1" spans="1:7">
      <c r="A10" s="38"/>
      <c r="B10" s="191"/>
      <c r="C10" s="191"/>
      <c r="D10" s="41"/>
      <c r="E10" s="41"/>
      <c r="F10" s="41"/>
      <c r="G10" s="30"/>
    </row>
    <row r="11" customHeight="1" spans="1:7">
      <c r="A11" s="38"/>
      <c r="B11" s="191"/>
      <c r="C11" s="191"/>
      <c r="D11" s="41"/>
      <c r="E11" s="41"/>
      <c r="F11" s="41"/>
      <c r="G11" s="30"/>
    </row>
    <row r="12" customHeight="1" spans="1:7">
      <c r="A12" s="38"/>
      <c r="B12" s="191"/>
      <c r="C12" s="191"/>
      <c r="D12" s="41"/>
      <c r="E12" s="41"/>
      <c r="F12" s="41"/>
      <c r="G12" s="30"/>
    </row>
    <row r="13" customHeight="1" spans="1:7">
      <c r="A13" s="38"/>
      <c r="B13" s="191"/>
      <c r="C13" s="191"/>
      <c r="D13" s="41"/>
      <c r="E13" s="41"/>
      <c r="F13" s="41"/>
      <c r="G13" s="30"/>
    </row>
    <row r="14" customHeight="1" spans="1:7">
      <c r="A14" s="38"/>
      <c r="B14" s="191"/>
      <c r="C14" s="191"/>
      <c r="D14" s="41"/>
      <c r="E14" s="41"/>
      <c r="F14" s="41"/>
      <c r="G14" s="30"/>
    </row>
    <row r="15" customHeight="1" spans="1:7">
      <c r="A15" s="38"/>
      <c r="B15" s="191"/>
      <c r="C15" s="191"/>
      <c r="D15" s="41"/>
      <c r="E15" s="41"/>
      <c r="F15" s="41"/>
      <c r="G15" s="30"/>
    </row>
    <row r="16" customHeight="1" spans="1:7">
      <c r="A16" s="38"/>
      <c r="B16" s="191"/>
      <c r="C16" s="191"/>
      <c r="D16" s="41"/>
      <c r="E16" s="41"/>
      <c r="F16" s="41"/>
      <c r="G16" s="30"/>
    </row>
    <row r="17" customHeight="1" spans="1:8">
      <c r="A17" s="38"/>
      <c r="B17" s="191"/>
      <c r="C17" s="191"/>
      <c r="D17" s="41"/>
      <c r="E17" s="41"/>
      <c r="F17" s="41"/>
      <c r="G17" s="30"/>
    </row>
    <row r="18" customHeight="1" spans="1:8">
      <c r="A18" s="38"/>
      <c r="B18" s="191"/>
      <c r="C18" s="191"/>
      <c r="D18" s="41"/>
      <c r="E18" s="41"/>
      <c r="F18" s="41"/>
      <c r="G18" s="30"/>
    </row>
    <row r="19" customHeight="1" spans="1:8">
      <c r="A19" s="38"/>
      <c r="B19" s="191"/>
      <c r="C19" s="191"/>
      <c r="D19" s="41"/>
      <c r="E19" s="41"/>
      <c r="F19" s="41"/>
      <c r="G19" s="30"/>
    </row>
    <row r="20" customHeight="1" spans="1:8">
      <c r="A20" s="38"/>
      <c r="B20" s="192"/>
      <c r="C20" s="192"/>
      <c r="D20" s="41"/>
      <c r="E20" s="41"/>
      <c r="F20" s="41"/>
      <c r="G20" s="30"/>
    </row>
    <row r="21" customHeight="1" spans="1:8">
      <c r="A21" s="38"/>
      <c r="B21" s="191"/>
      <c r="C21" s="191"/>
      <c r="D21" s="41"/>
      <c r="E21" s="41"/>
      <c r="F21" s="41"/>
      <c r="G21" s="30"/>
    </row>
    <row r="22" customHeight="1" spans="1:8">
      <c r="A22" s="38"/>
      <c r="B22" s="192"/>
      <c r="C22" s="192"/>
      <c r="D22" s="41"/>
      <c r="E22" s="41"/>
      <c r="F22" s="41"/>
      <c r="G22" s="30"/>
    </row>
    <row r="23" customHeight="1" spans="1:8">
      <c r="A23" s="38"/>
      <c r="B23" s="191"/>
      <c r="C23" s="191"/>
      <c r="D23" s="41"/>
      <c r="E23" s="41"/>
      <c r="F23" s="41"/>
      <c r="G23" s="30"/>
    </row>
    <row r="24" customHeight="1" spans="1:8">
      <c r="A24" s="38"/>
      <c r="B24" s="192"/>
      <c r="C24" s="192"/>
      <c r="D24" s="41"/>
      <c r="E24" s="41"/>
      <c r="F24" s="41"/>
      <c r="G24" s="30"/>
    </row>
    <row r="25" customHeight="1" spans="1:8">
      <c r="A25" s="58" t="s">
        <v>1441</v>
      </c>
      <c r="B25" s="44"/>
      <c r="C25" s="41">
        <f>SUM(C7:C24)</f>
        <v>0</v>
      </c>
      <c r="D25" s="41">
        <f>SUM(D7:D24)</f>
        <v>0</v>
      </c>
      <c r="E25" s="41">
        <f>SUM(E7:E24)</f>
        <v>0</v>
      </c>
      <c r="F25" s="41">
        <f>E25-D25</f>
        <v>0</v>
      </c>
      <c r="G25" s="30" t="str">
        <f>IF(D25=0,"",F25/D25*100)</f>
        <v/>
      </c>
    </row>
    <row r="26" customHeight="1" spans="1:8">
      <c r="A26" s="58" t="s">
        <v>1442</v>
      </c>
      <c r="B26" s="44"/>
      <c r="C26" s="41">
        <f>'4-9-1在建（土建）'!N26+'4-9-2在建（设备）'!L26</f>
        <v>0</v>
      </c>
      <c r="D26" s="41">
        <f>'4-9-1在建（土建）'!O26+'4-9-2在建（设备）'!P26</f>
        <v>0</v>
      </c>
      <c r="E26" s="41"/>
      <c r="F26" s="41">
        <f>E26-D26</f>
        <v>0</v>
      </c>
      <c r="G26" s="30" t="str">
        <f>IF(D26=0,"",F26/D26*100)</f>
        <v/>
      </c>
    </row>
    <row r="27" customHeight="1" spans="1:8">
      <c r="A27" s="58" t="s">
        <v>1443</v>
      </c>
      <c r="B27" s="44"/>
      <c r="C27" s="41">
        <f>C25-C26</f>
        <v>0</v>
      </c>
      <c r="D27" s="41">
        <f>D25-D26</f>
        <v>0</v>
      </c>
      <c r="E27" s="41">
        <f>E25</f>
        <v>0</v>
      </c>
      <c r="F27" s="41">
        <f>E27-D27</f>
        <v>0</v>
      </c>
      <c r="G27" s="30" t="str">
        <f>IF(D27=0,"",F27/D27*100)</f>
        <v/>
      </c>
    </row>
    <row r="28" customHeight="1" spans="1:8">
      <c r="E28" s="3" t="str">
        <f>"评估人员："&amp;基本信息输入表!$Q$67</f>
        <v>评估人员：韩策</v>
      </c>
      <c r="H28" s="27"/>
    </row>
  </sheetData>
  <sheetProtection formatCells="0" formatColumns="0" formatRows="0" insertRows="0" insertHyperlinks="0" deleteColumns="0" deleteRows="0" sort="0" autoFilter="0" pivotTables="0"/>
  <mergeCells count="6">
    <mergeCell ref="A2:G2"/>
    <mergeCell ref="A3:G3"/>
    <mergeCell ref="A5:D5"/>
    <mergeCell ref="A25:B25"/>
    <mergeCell ref="A26:B26"/>
    <mergeCell ref="A27:B2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scale="89" fitToHeight="0" orientation="landscape"/>
  <headerFooter scaleWithDoc="0">
    <oddFooter>&amp;C&amp;"宋体,常规"&amp;10第&amp;"Arial Narrow,常规"&amp;P&amp;"宋体,常规"页，共&amp;"Arial Narrow,常规"&amp;N&amp;"宋体,常规"页</odd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在建土建">
    <pageSetUpPr fitToPage="1"/>
  </sheetPr>
  <dimension ref="A1:T29"/>
  <sheetViews>
    <sheetView showGridLines="0" zoomScaleSheetLayoutView="80" topLeftCell="E1" workbookViewId="0">
      <selection activeCell="E54" sqref="E54"/>
    </sheetView>
  </sheetViews>
  <sheetFormatPr defaultColWidth="9" defaultRowHeight="15.75" customHeight="1"/>
  <cols>
    <col min="1" max="1" width="5.16666666666667" style="3" customWidth="1"/>
    <col min="2" max="2" width="16.1666666666667" style="3" customWidth="1"/>
    <col min="3" max="3" width="8.66666666666667" style="3" customWidth="1"/>
    <col min="4" max="4" width="11.6666666666667" style="3" customWidth="1"/>
    <col min="5" max="5" width="7.16666666666667" style="3" customWidth="1"/>
    <col min="6" max="6" width="10.6666666666667" style="3" customWidth="1"/>
    <col min="7" max="8" width="9" style="3"/>
    <col min="9" max="9" width="10.6666666666667" style="3" customWidth="1"/>
    <col min="10" max="10" width="11.1666666666667" style="3" customWidth="1"/>
    <col min="11" max="14" width="13" style="3" customWidth="1"/>
    <col min="15" max="15" width="12.6666666666667" style="3" customWidth="1"/>
    <col min="16" max="16" width="8.5" style="3" customWidth="1"/>
    <col min="17" max="17" width="9.66666666666667" style="3" customWidth="1"/>
    <col min="18" max="18" width="7.16666666666667" style="3" customWidth="1"/>
    <col min="19" max="19" width="18.1666666666667" style="3" customWidth="1"/>
    <col min="20" max="16384" width="9" style="3"/>
  </cols>
  <sheetData>
    <row r="1" customHeight="1" spans="1:20">
      <c r="A1" s="4" t="s">
        <v>398</v>
      </c>
    </row>
    <row r="2" s="1" customFormat="1" ht="30" customHeight="1" spans="1:20">
      <c r="A2" s="5" t="s">
        <v>1444</v>
      </c>
      <c r="B2" s="5"/>
      <c r="C2" s="5"/>
      <c r="D2" s="5"/>
      <c r="E2" s="5"/>
      <c r="F2" s="5"/>
      <c r="G2" s="5"/>
      <c r="H2" s="5"/>
      <c r="I2" s="5"/>
      <c r="J2" s="5"/>
      <c r="K2" s="5"/>
      <c r="L2" s="5"/>
      <c r="M2" s="5"/>
      <c r="N2" s="5"/>
      <c r="O2" s="5"/>
      <c r="P2" s="5"/>
      <c r="Q2" s="5"/>
      <c r="R2" s="5"/>
      <c r="S2" s="5"/>
    </row>
    <row r="3" customHeight="1" spans="1:20">
      <c r="A3" s="2" t="str">
        <f>"评估基准日："&amp;TEXT(基本信息输入表!M7,"yyyy年mm月dd日")</f>
        <v>评估基准日：2025年11月30日</v>
      </c>
      <c r="B3" s="2"/>
      <c r="C3" s="2"/>
      <c r="D3" s="2"/>
      <c r="E3" s="2"/>
      <c r="F3" s="2"/>
      <c r="G3" s="2"/>
      <c r="H3" s="2"/>
      <c r="I3" s="2"/>
      <c r="J3" s="2"/>
      <c r="K3" s="2"/>
      <c r="L3" s="2"/>
      <c r="M3" s="2"/>
      <c r="N3" s="2"/>
      <c r="O3" s="2"/>
      <c r="P3" s="2"/>
      <c r="Q3" s="2"/>
      <c r="R3" s="2"/>
      <c r="S3" s="2"/>
    </row>
    <row r="4" ht="14.25" customHeight="1" spans="1:20">
      <c r="A4" s="2"/>
      <c r="B4" s="2"/>
      <c r="C4" s="2"/>
      <c r="D4" s="2"/>
      <c r="E4" s="2"/>
      <c r="F4" s="2"/>
      <c r="G4" s="2"/>
      <c r="H4" s="2"/>
      <c r="I4" s="2"/>
      <c r="J4" s="2"/>
      <c r="K4" s="2"/>
      <c r="L4" s="2"/>
      <c r="M4" s="2"/>
      <c r="N4" s="2"/>
      <c r="O4" s="2"/>
      <c r="P4" s="2"/>
      <c r="Q4" s="2"/>
      <c r="R4" s="2"/>
      <c r="S4" s="25" t="s">
        <v>1445</v>
      </c>
    </row>
    <row r="5" customHeight="1" spans="1:20">
      <c r="A5" s="8" t="str">
        <f>基本信息输入表!K6&amp;"："&amp;基本信息输入表!M6</f>
        <v>产权持有人：湖北省徽工生物技本研究有限公司</v>
      </c>
      <c r="B5" s="8"/>
      <c r="C5" s="8"/>
      <c r="D5" s="8"/>
      <c r="S5" s="10" t="str">
        <f>"金额单位："&amp;基本信息输入表!M10&amp;"元"</f>
        <v>金额单位：人民币元</v>
      </c>
    </row>
    <row r="6" s="2" customFormat="1" ht="13.2" spans="1:20">
      <c r="A6" s="11" t="s">
        <v>401</v>
      </c>
      <c r="B6" s="11" t="s">
        <v>751</v>
      </c>
      <c r="C6" s="86" t="s">
        <v>756</v>
      </c>
      <c r="D6" s="86" t="s">
        <v>1446</v>
      </c>
      <c r="E6" s="167" t="s">
        <v>757</v>
      </c>
      <c r="F6" s="167" t="s">
        <v>780</v>
      </c>
      <c r="G6" s="167" t="s">
        <v>1447</v>
      </c>
      <c r="H6" s="167" t="s">
        <v>1448</v>
      </c>
      <c r="I6" s="167" t="s">
        <v>1449</v>
      </c>
      <c r="J6" s="86" t="s">
        <v>1450</v>
      </c>
      <c r="K6" s="86" t="s">
        <v>1451</v>
      </c>
      <c r="L6" s="86" t="s">
        <v>1452</v>
      </c>
      <c r="M6" s="86" t="s">
        <v>1453</v>
      </c>
      <c r="N6" s="85" t="s">
        <v>403</v>
      </c>
      <c r="O6" s="64" t="s">
        <v>502</v>
      </c>
      <c r="P6" s="132" t="s">
        <v>864</v>
      </c>
      <c r="Q6" s="11" t="s">
        <v>405</v>
      </c>
      <c r="R6" s="11" t="s">
        <v>407</v>
      </c>
      <c r="S6" s="11" t="s">
        <v>503</v>
      </c>
    </row>
    <row r="7" ht="15.6" spans="1:20">
      <c r="A7" s="176"/>
      <c r="B7" s="177"/>
      <c r="C7" s="178"/>
      <c r="D7" s="179"/>
      <c r="E7" s="180"/>
      <c r="F7" s="180"/>
      <c r="G7" s="181"/>
      <c r="H7" s="182"/>
      <c r="I7" s="172"/>
      <c r="J7" s="178"/>
      <c r="K7" s="178"/>
      <c r="L7" s="178"/>
      <c r="M7" s="178"/>
      <c r="N7" s="183"/>
      <c r="O7" s="184"/>
      <c r="P7" s="185"/>
      <c r="Q7" s="184"/>
      <c r="R7" s="186"/>
      <c r="S7" s="177"/>
      <c r="T7" s="14" t="s">
        <v>518</v>
      </c>
    </row>
    <row r="8" ht="15.6" spans="1:20">
      <c r="A8" s="15" t="str">
        <f>IF(B8="","",ROW()-7)</f>
        <v/>
      </c>
      <c r="B8" s="16"/>
      <c r="C8" s="16"/>
      <c r="D8" s="187"/>
      <c r="E8" s="17"/>
      <c r="F8" s="17"/>
      <c r="G8" s="16"/>
      <c r="H8" s="54"/>
      <c r="I8" s="32"/>
      <c r="J8" s="16"/>
      <c r="K8" s="16"/>
      <c r="L8" s="16"/>
      <c r="M8" s="16"/>
      <c r="N8" s="18"/>
      <c r="O8" s="18"/>
      <c r="P8" s="18"/>
      <c r="Q8" s="18"/>
      <c r="R8" s="18" t="str">
        <f t="shared" ref="R8:R25" si="0">IF(O8-P8=0,"",(Q8-O8+P8)/(O8-P8)*100)</f>
        <v/>
      </c>
      <c r="S8" s="16"/>
      <c r="T8" s="19" t="s">
        <v>519</v>
      </c>
    </row>
    <row r="9" ht="15.6" spans="1:20">
      <c r="A9" s="15" t="str">
        <f t="shared" ref="A9:A24" si="1">IF(B9="","",ROW()-7)</f>
        <v/>
      </c>
      <c r="B9" s="16"/>
      <c r="C9" s="16"/>
      <c r="D9" s="187"/>
      <c r="E9" s="17"/>
      <c r="F9" s="17"/>
      <c r="G9" s="16"/>
      <c r="H9" s="54"/>
      <c r="I9" s="32"/>
      <c r="J9" s="16"/>
      <c r="K9" s="16"/>
      <c r="L9" s="16"/>
      <c r="M9" s="16"/>
      <c r="N9" s="18"/>
      <c r="O9" s="18"/>
      <c r="P9" s="18"/>
      <c r="Q9" s="18"/>
      <c r="R9" s="18" t="str">
        <f t="shared" si="0"/>
        <v/>
      </c>
      <c r="S9" s="16"/>
      <c r="T9" s="19" t="s">
        <v>520</v>
      </c>
    </row>
    <row r="10" ht="15.6" spans="1:20">
      <c r="A10" s="15" t="str">
        <f t="shared" si="1"/>
        <v/>
      </c>
      <c r="B10" s="16"/>
      <c r="C10" s="16"/>
      <c r="D10" s="187"/>
      <c r="E10" s="17"/>
      <c r="F10" s="17"/>
      <c r="G10" s="16"/>
      <c r="H10" s="54"/>
      <c r="I10" s="32"/>
      <c r="J10" s="16"/>
      <c r="K10" s="16"/>
      <c r="L10" s="16"/>
      <c r="M10" s="16"/>
      <c r="N10" s="18"/>
      <c r="O10" s="18"/>
      <c r="P10" s="18"/>
      <c r="Q10" s="18"/>
      <c r="R10" s="18" t="str">
        <f t="shared" si="0"/>
        <v/>
      </c>
      <c r="S10" s="16"/>
      <c r="T10" s="19" t="s">
        <v>521</v>
      </c>
    </row>
    <row r="11" ht="15.6" spans="1:20">
      <c r="A11" s="15" t="str">
        <f t="shared" si="1"/>
        <v/>
      </c>
      <c r="B11" s="16"/>
      <c r="C11" s="16"/>
      <c r="D11" s="187"/>
      <c r="E11" s="17"/>
      <c r="F11" s="17"/>
      <c r="G11" s="16"/>
      <c r="H11" s="54"/>
      <c r="I11" s="32"/>
      <c r="J11" s="16"/>
      <c r="K11" s="16"/>
      <c r="L11" s="16"/>
      <c r="M11" s="16"/>
      <c r="N11" s="18"/>
      <c r="O11" s="18"/>
      <c r="P11" s="18"/>
      <c r="Q11" s="18"/>
      <c r="R11" s="18" t="str">
        <f t="shared" si="0"/>
        <v/>
      </c>
      <c r="S11" s="16"/>
      <c r="T11" s="19" t="s">
        <v>522</v>
      </c>
    </row>
    <row r="12" ht="15.6" spans="1:20">
      <c r="A12" s="15" t="str">
        <f t="shared" si="1"/>
        <v/>
      </c>
      <c r="B12" s="16"/>
      <c r="C12" s="16"/>
      <c r="D12" s="187"/>
      <c r="E12" s="17"/>
      <c r="F12" s="17"/>
      <c r="G12" s="16"/>
      <c r="H12" s="54"/>
      <c r="I12" s="32"/>
      <c r="J12" s="16"/>
      <c r="K12" s="16"/>
      <c r="L12" s="16"/>
      <c r="M12" s="16"/>
      <c r="N12" s="18"/>
      <c r="O12" s="18"/>
      <c r="P12" s="18"/>
      <c r="Q12" s="18"/>
      <c r="R12" s="18" t="str">
        <f t="shared" si="0"/>
        <v/>
      </c>
      <c r="S12" s="16"/>
      <c r="T12" s="19" t="s">
        <v>523</v>
      </c>
    </row>
    <row r="13" ht="15.6" spans="1:20">
      <c r="A13" s="15" t="str">
        <f t="shared" si="1"/>
        <v/>
      </c>
      <c r="B13" s="16"/>
      <c r="C13" s="16"/>
      <c r="D13" s="187"/>
      <c r="E13" s="17"/>
      <c r="F13" s="17"/>
      <c r="G13" s="16"/>
      <c r="H13" s="54"/>
      <c r="I13" s="32"/>
      <c r="J13" s="16"/>
      <c r="K13" s="16"/>
      <c r="L13" s="16"/>
      <c r="M13" s="16"/>
      <c r="N13" s="18"/>
      <c r="O13" s="18"/>
      <c r="P13" s="18"/>
      <c r="Q13" s="18"/>
      <c r="R13" s="18" t="str">
        <f t="shared" si="0"/>
        <v/>
      </c>
      <c r="S13" s="16"/>
      <c r="T13" s="19" t="s">
        <v>524</v>
      </c>
    </row>
    <row r="14" ht="15.6" spans="1:20">
      <c r="A14" s="15" t="str">
        <f t="shared" si="1"/>
        <v/>
      </c>
      <c r="B14" s="16"/>
      <c r="C14" s="16"/>
      <c r="D14" s="187"/>
      <c r="E14" s="17"/>
      <c r="F14" s="17"/>
      <c r="G14" s="16"/>
      <c r="H14" s="54"/>
      <c r="I14" s="32"/>
      <c r="J14" s="16"/>
      <c r="K14" s="16"/>
      <c r="L14" s="16"/>
      <c r="M14" s="16"/>
      <c r="N14" s="18"/>
      <c r="O14" s="18"/>
      <c r="P14" s="18"/>
      <c r="Q14" s="18"/>
      <c r="R14" s="18" t="str">
        <f t="shared" si="0"/>
        <v/>
      </c>
      <c r="S14" s="16"/>
      <c r="T14" s="19" t="s">
        <v>525</v>
      </c>
    </row>
    <row r="15" ht="15.6" spans="1:20">
      <c r="A15" s="15" t="str">
        <f t="shared" si="1"/>
        <v/>
      </c>
      <c r="B15" s="16"/>
      <c r="C15" s="16"/>
      <c r="D15" s="187"/>
      <c r="E15" s="17"/>
      <c r="F15" s="17"/>
      <c r="G15" s="16"/>
      <c r="H15" s="54"/>
      <c r="I15" s="32"/>
      <c r="J15" s="16"/>
      <c r="K15" s="16"/>
      <c r="L15" s="16"/>
      <c r="M15" s="16"/>
      <c r="N15" s="18"/>
      <c r="O15" s="18"/>
      <c r="P15" s="18"/>
      <c r="Q15" s="18"/>
      <c r="R15" s="18" t="str">
        <f t="shared" si="0"/>
        <v/>
      </c>
      <c r="S15" s="16"/>
      <c r="T15" s="19" t="s">
        <v>526</v>
      </c>
    </row>
    <row r="16" ht="15.6" spans="1:20">
      <c r="A16" s="15" t="str">
        <f t="shared" si="1"/>
        <v/>
      </c>
      <c r="B16" s="16"/>
      <c r="C16" s="16"/>
      <c r="D16" s="187"/>
      <c r="E16" s="17"/>
      <c r="F16" s="17"/>
      <c r="G16" s="16"/>
      <c r="H16" s="54"/>
      <c r="I16" s="32"/>
      <c r="J16" s="16"/>
      <c r="K16" s="16"/>
      <c r="L16" s="16"/>
      <c r="M16" s="16"/>
      <c r="N16" s="18"/>
      <c r="O16" s="18"/>
      <c r="P16" s="18"/>
      <c r="Q16" s="18"/>
      <c r="R16" s="18" t="str">
        <f t="shared" si="0"/>
        <v/>
      </c>
      <c r="S16" s="16"/>
      <c r="T16" s="19" t="s">
        <v>527</v>
      </c>
    </row>
    <row r="17" ht="15.6" spans="1:20">
      <c r="A17" s="15" t="str">
        <f t="shared" si="1"/>
        <v/>
      </c>
      <c r="B17" s="16"/>
      <c r="C17" s="16"/>
      <c r="D17" s="187"/>
      <c r="E17" s="17"/>
      <c r="F17" s="17"/>
      <c r="G17" s="16"/>
      <c r="H17" s="54"/>
      <c r="I17" s="32"/>
      <c r="J17" s="16"/>
      <c r="K17" s="16"/>
      <c r="L17" s="16"/>
      <c r="M17" s="16"/>
      <c r="N17" s="18"/>
      <c r="O17" s="18"/>
      <c r="P17" s="18"/>
      <c r="Q17" s="18"/>
      <c r="R17" s="18" t="str">
        <f t="shared" si="0"/>
        <v/>
      </c>
      <c r="S17" s="16"/>
      <c r="T17" s="19" t="s">
        <v>528</v>
      </c>
    </row>
    <row r="18" ht="15.6" spans="1:20">
      <c r="A18" s="15" t="str">
        <f t="shared" si="1"/>
        <v/>
      </c>
      <c r="B18" s="16"/>
      <c r="C18" s="16"/>
      <c r="D18" s="187"/>
      <c r="E18" s="17"/>
      <c r="F18" s="17"/>
      <c r="G18" s="16"/>
      <c r="H18" s="54"/>
      <c r="I18" s="32"/>
      <c r="J18" s="16"/>
      <c r="K18" s="16"/>
      <c r="L18" s="16"/>
      <c r="M18" s="16"/>
      <c r="N18" s="18"/>
      <c r="O18" s="18"/>
      <c r="P18" s="18"/>
      <c r="Q18" s="18"/>
      <c r="R18" s="18" t="str">
        <f t="shared" si="0"/>
        <v/>
      </c>
      <c r="S18" s="16"/>
      <c r="T18" s="19" t="s">
        <v>529</v>
      </c>
    </row>
    <row r="19" ht="15.6" spans="1:20">
      <c r="A19" s="15" t="str">
        <f t="shared" si="1"/>
        <v/>
      </c>
      <c r="B19" s="16"/>
      <c r="C19" s="16"/>
      <c r="D19" s="187"/>
      <c r="E19" s="17"/>
      <c r="F19" s="17"/>
      <c r="G19" s="16"/>
      <c r="H19" s="54"/>
      <c r="I19" s="32"/>
      <c r="J19" s="16"/>
      <c r="K19" s="16"/>
      <c r="L19" s="16"/>
      <c r="M19" s="16"/>
      <c r="N19" s="18"/>
      <c r="O19" s="18"/>
      <c r="P19" s="18"/>
      <c r="Q19" s="18"/>
      <c r="R19" s="18" t="str">
        <f t="shared" si="0"/>
        <v/>
      </c>
      <c r="S19" s="16"/>
      <c r="T19" s="19" t="s">
        <v>530</v>
      </c>
    </row>
    <row r="20" ht="15.6" spans="1:20">
      <c r="A20" s="15" t="str">
        <f t="shared" si="1"/>
        <v/>
      </c>
      <c r="B20" s="16"/>
      <c r="C20" s="16"/>
      <c r="D20" s="187"/>
      <c r="E20" s="17"/>
      <c r="F20" s="17"/>
      <c r="G20" s="16"/>
      <c r="H20" s="54"/>
      <c r="I20" s="32"/>
      <c r="J20" s="16"/>
      <c r="K20" s="16"/>
      <c r="L20" s="16"/>
      <c r="M20" s="16"/>
      <c r="N20" s="18"/>
      <c r="O20" s="18"/>
      <c r="P20" s="18"/>
      <c r="Q20" s="18"/>
      <c r="R20" s="18" t="str">
        <f t="shared" si="0"/>
        <v/>
      </c>
      <c r="S20" s="16"/>
      <c r="T20" s="19" t="s">
        <v>531</v>
      </c>
    </row>
    <row r="21" ht="15.6" spans="1:20">
      <c r="A21" s="15" t="str">
        <f t="shared" si="1"/>
        <v/>
      </c>
      <c r="B21" s="16"/>
      <c r="C21" s="16"/>
      <c r="D21" s="187"/>
      <c r="E21" s="17"/>
      <c r="F21" s="17"/>
      <c r="G21" s="16"/>
      <c r="H21" s="54"/>
      <c r="I21" s="32"/>
      <c r="J21" s="16"/>
      <c r="K21" s="16"/>
      <c r="L21" s="16"/>
      <c r="M21" s="16"/>
      <c r="N21" s="18"/>
      <c r="O21" s="18"/>
      <c r="P21" s="18"/>
      <c r="Q21" s="18"/>
      <c r="R21" s="18" t="str">
        <f t="shared" si="0"/>
        <v/>
      </c>
      <c r="S21" s="16"/>
      <c r="T21" s="19" t="s">
        <v>532</v>
      </c>
    </row>
    <row r="22" ht="15.6" spans="1:20">
      <c r="A22" s="15" t="str">
        <f t="shared" si="1"/>
        <v/>
      </c>
      <c r="B22" s="16"/>
      <c r="C22" s="16"/>
      <c r="D22" s="187"/>
      <c r="E22" s="17"/>
      <c r="F22" s="17"/>
      <c r="G22" s="16"/>
      <c r="H22" s="54"/>
      <c r="I22" s="32"/>
      <c r="J22" s="16"/>
      <c r="K22" s="16"/>
      <c r="L22" s="16"/>
      <c r="M22" s="16"/>
      <c r="N22" s="18"/>
      <c r="O22" s="18"/>
      <c r="P22" s="18"/>
      <c r="Q22" s="18"/>
      <c r="R22" s="18" t="str">
        <f t="shared" si="0"/>
        <v/>
      </c>
      <c r="S22" s="16"/>
      <c r="T22" s="19" t="s">
        <v>533</v>
      </c>
    </row>
    <row r="23" ht="15.6" spans="1:20">
      <c r="A23" s="15" t="str">
        <f t="shared" si="1"/>
        <v/>
      </c>
      <c r="B23" s="16"/>
      <c r="C23" s="16"/>
      <c r="D23" s="187"/>
      <c r="E23" s="17"/>
      <c r="F23" s="17"/>
      <c r="G23" s="16"/>
      <c r="H23" s="54"/>
      <c r="I23" s="32"/>
      <c r="J23" s="16"/>
      <c r="K23" s="16"/>
      <c r="L23" s="16"/>
      <c r="M23" s="16"/>
      <c r="N23" s="18"/>
      <c r="O23" s="18"/>
      <c r="P23" s="18"/>
      <c r="Q23" s="18"/>
      <c r="R23" s="18" t="str">
        <f t="shared" si="0"/>
        <v/>
      </c>
      <c r="S23" s="16"/>
      <c r="T23" s="19" t="s">
        <v>538</v>
      </c>
    </row>
    <row r="24" ht="15.6" spans="1:20">
      <c r="A24" s="15" t="str">
        <f t="shared" si="1"/>
        <v/>
      </c>
      <c r="B24" s="16"/>
      <c r="C24" s="16"/>
      <c r="D24" s="187"/>
      <c r="E24" s="17"/>
      <c r="F24" s="17"/>
      <c r="G24" s="16"/>
      <c r="H24" s="54"/>
      <c r="I24" s="32"/>
      <c r="J24" s="16"/>
      <c r="K24" s="16"/>
      <c r="L24" s="16"/>
      <c r="M24" s="16"/>
      <c r="N24" s="18"/>
      <c r="O24" s="18"/>
      <c r="P24" s="18"/>
      <c r="Q24" s="18"/>
      <c r="R24" s="18" t="str">
        <f t="shared" si="0"/>
        <v/>
      </c>
      <c r="S24" s="16"/>
      <c r="T24" s="19" t="s">
        <v>539</v>
      </c>
    </row>
    <row r="25" ht="15.6" spans="1:20">
      <c r="A25" s="143" t="s">
        <v>1454</v>
      </c>
      <c r="B25" s="16"/>
      <c r="C25" s="16"/>
      <c r="D25" s="187"/>
      <c r="E25" s="17"/>
      <c r="F25" s="17" t="s">
        <v>605</v>
      </c>
      <c r="G25" s="16"/>
      <c r="H25" s="54"/>
      <c r="I25" s="32"/>
      <c r="J25" s="16"/>
      <c r="K25" s="16"/>
      <c r="L25" s="16"/>
      <c r="M25" s="16"/>
      <c r="N25" s="18">
        <f>SUM(N8:N24)</f>
        <v>0</v>
      </c>
      <c r="O25" s="18">
        <f>SUM(O8:O24)</f>
        <v>0</v>
      </c>
      <c r="P25" s="18">
        <f t="shared" ref="P25:Q25" si="2">SUM(P8:P24)</f>
        <v>0</v>
      </c>
      <c r="Q25" s="18">
        <f t="shared" si="2"/>
        <v>0</v>
      </c>
      <c r="R25" s="18" t="str">
        <f t="shared" si="0"/>
        <v/>
      </c>
      <c r="S25" s="16"/>
    </row>
    <row r="26" ht="15.6" spans="1:20">
      <c r="A26" s="45" t="s">
        <v>1455</v>
      </c>
      <c r="B26" s="16"/>
      <c r="C26" s="16"/>
      <c r="D26" s="187"/>
      <c r="E26" s="17"/>
      <c r="F26" s="17" t="s">
        <v>605</v>
      </c>
      <c r="G26" s="16"/>
      <c r="H26" s="54"/>
      <c r="I26" s="32"/>
      <c r="J26" s="16"/>
      <c r="K26" s="16"/>
      <c r="L26" s="16"/>
      <c r="M26" s="16"/>
      <c r="N26" s="18">
        <f>P25</f>
        <v>0</v>
      </c>
      <c r="O26" s="18">
        <f>P25</f>
        <v>0</v>
      </c>
      <c r="P26" s="18"/>
      <c r="Q26" s="18"/>
      <c r="R26" s="18"/>
      <c r="S26" s="16"/>
    </row>
    <row r="27" customHeight="1" spans="1:20">
      <c r="A27" s="66" t="s">
        <v>1456</v>
      </c>
      <c r="B27" s="104"/>
      <c r="C27" s="21"/>
      <c r="D27" s="188"/>
      <c r="E27" s="30"/>
      <c r="F27" s="30" t="s">
        <v>605</v>
      </c>
      <c r="G27" s="23"/>
      <c r="H27" s="23"/>
      <c r="I27" s="23"/>
      <c r="J27" s="23"/>
      <c r="K27" s="23"/>
      <c r="L27" s="23"/>
      <c r="M27" s="23"/>
      <c r="N27" s="18">
        <f>N25-N26</f>
        <v>0</v>
      </c>
      <c r="O27" s="18">
        <f>O25-O26</f>
        <v>0</v>
      </c>
      <c r="P27" s="18"/>
      <c r="Q27" s="18">
        <f>Q25</f>
        <v>0</v>
      </c>
      <c r="R27" s="18" t="str">
        <f>IF(O27=0,"",(Q27-O27)/O27*100)</f>
        <v/>
      </c>
      <c r="S27" s="23"/>
    </row>
    <row r="28" customHeight="1" spans="1:20">
      <c r="A28" s="3" t="str">
        <f>基本信息输入表!$K$6&amp;"填表人："&amp;基本信息输入表!$M$68</f>
        <v>产权持有人填表人：袁佳</v>
      </c>
      <c r="Q28" s="3" t="str">
        <f>"评估人员："&amp;基本信息输入表!$Q$68</f>
        <v>评估人员：韩策</v>
      </c>
      <c r="T28" s="27"/>
    </row>
    <row r="29" customHeight="1" spans="1:20">
      <c r="A29" s="3" t="str">
        <f>"填表日期："&amp;YEAR(基本信息输入表!$O$68)&amp;"年"&amp;MONTH(基本信息输入表!$O$68)&amp;"月"&amp;DAY(基本信息输入表!$O$68)&amp;"日"</f>
        <v>填表日期：2025年12月15日</v>
      </c>
    </row>
  </sheetData>
  <mergeCells count="25">
    <mergeCell ref="A2:S2"/>
    <mergeCell ref="A3:S3"/>
    <mergeCell ref="A5:D5"/>
    <mergeCell ref="A25:C25"/>
    <mergeCell ref="A26:C26"/>
    <mergeCell ref="A27:C27"/>
    <mergeCell ref="A6:A7"/>
    <mergeCell ref="B6:B7"/>
    <mergeCell ref="C6:C7"/>
    <mergeCell ref="D6:D7"/>
    <mergeCell ref="E6:E7"/>
    <mergeCell ref="F6:F7"/>
    <mergeCell ref="G6:G7"/>
    <mergeCell ref="H6:H7"/>
    <mergeCell ref="I6:I7"/>
    <mergeCell ref="J6:J7"/>
    <mergeCell ref="K6:K7"/>
    <mergeCell ref="L6:L7"/>
    <mergeCell ref="M6:M7"/>
    <mergeCell ref="N6:N7"/>
    <mergeCell ref="O6:O7"/>
    <mergeCell ref="P6:P7"/>
    <mergeCell ref="Q6:Q7"/>
    <mergeCell ref="R6:R7"/>
    <mergeCell ref="S6:S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scale="56" fitToHeight="0" orientation="landscape"/>
  <headerFooter scaleWithDoc="0">
    <oddFooter>&amp;C&amp;"宋体,常规"&amp;10第&amp;"Arial Narrow,常规"&amp;P&amp;"宋体,常规"页，共&amp;"Arial Narrow,常规"&amp;N&amp;"宋体,常规"页</oddFooter>
  </headerFooter>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在建设备">
    <pageSetUpPr fitToPage="1"/>
  </sheetPr>
  <dimension ref="A1:X29"/>
  <sheetViews>
    <sheetView showGridLines="0" topLeftCell="H3" workbookViewId="0">
      <selection activeCell="E54" sqref="E54"/>
    </sheetView>
  </sheetViews>
  <sheetFormatPr defaultColWidth="9" defaultRowHeight="15.75" customHeight="1"/>
  <cols>
    <col min="1" max="1" width="4.66666666666667" style="3" customWidth="1"/>
    <col min="2" max="3" width="11.1666666666667" style="3" customWidth="1"/>
    <col min="4" max="4" width="9.16666666666667" style="3" customWidth="1"/>
    <col min="5" max="5" width="5" style="3" customWidth="1"/>
    <col min="6" max="8" width="5.16666666666667" style="3" customWidth="1"/>
    <col min="9" max="9" width="6.16666666666667" style="3" customWidth="1"/>
    <col min="10" max="10" width="8.66666666666667" style="3" customWidth="1"/>
    <col min="11" max="11" width="7.66666666666667" style="3" customWidth="1"/>
    <col min="12" max="12" width="7.66666666666667" style="3" hidden="1" customWidth="1" outlineLevel="1"/>
    <col min="13" max="13" width="7.16666666666667" style="3" customWidth="1" collapsed="1"/>
    <col min="14" max="14" width="8.66666666666667" style="3" customWidth="1"/>
    <col min="15" max="15" width="12.1666666666667" style="3" customWidth="1"/>
    <col min="16" max="16" width="5.66666666666667" style="3" customWidth="1"/>
    <col min="17" max="17" width="8.66666666666667" style="3" customWidth="1"/>
    <col min="18" max="18" width="7.16666666666667" style="3" customWidth="1"/>
    <col min="19" max="19" width="8.66666666666667" style="3" customWidth="1"/>
    <col min="20" max="20" width="12.1666666666667" style="3" customWidth="1"/>
    <col min="21" max="21" width="5.66666666666667" style="3" customWidth="1"/>
    <col min="22" max="22" width="7.66666666666667" style="3" customWidth="1"/>
    <col min="23" max="23" width="6.66666666666667" style="3" customWidth="1"/>
    <col min="24" max="16384" width="9" style="3"/>
  </cols>
  <sheetData>
    <row r="1" customHeight="1" spans="1:24">
      <c r="A1" s="4" t="s">
        <v>398</v>
      </c>
    </row>
    <row r="2" s="1" customFormat="1" ht="30" customHeight="1" spans="1:24">
      <c r="A2" s="5" t="s">
        <v>1457</v>
      </c>
      <c r="B2" s="5"/>
      <c r="C2" s="5"/>
      <c r="D2" s="5"/>
      <c r="E2" s="5"/>
      <c r="F2" s="5"/>
      <c r="G2" s="5"/>
      <c r="H2" s="5"/>
      <c r="I2" s="5"/>
      <c r="J2" s="5"/>
      <c r="K2" s="5"/>
      <c r="L2" s="5"/>
      <c r="M2" s="5"/>
      <c r="N2" s="5"/>
      <c r="O2" s="5"/>
      <c r="P2" s="5"/>
      <c r="Q2" s="5"/>
      <c r="R2" s="5"/>
      <c r="S2" s="5"/>
      <c r="T2" s="5"/>
      <c r="U2" s="5"/>
      <c r="V2" s="5"/>
      <c r="W2" s="5"/>
    </row>
    <row r="3" customHeight="1" spans="1:24">
      <c r="A3" s="2" t="str">
        <f>"评估基准日："&amp;TEXT(基本信息输入表!M7,"yyyy年mm月dd日")</f>
        <v>评估基准日：2025年11月30日</v>
      </c>
      <c r="B3" s="2"/>
      <c r="C3" s="2"/>
      <c r="D3" s="2"/>
      <c r="E3" s="2"/>
      <c r="F3" s="2"/>
      <c r="G3" s="2"/>
      <c r="H3" s="2"/>
      <c r="I3" s="2"/>
      <c r="J3" s="2"/>
      <c r="K3" s="2"/>
      <c r="L3" s="2"/>
      <c r="M3" s="2"/>
      <c r="N3" s="2"/>
      <c r="O3" s="2"/>
      <c r="P3" s="2"/>
      <c r="Q3" s="2"/>
      <c r="R3" s="2"/>
      <c r="S3" s="2"/>
      <c r="T3" s="2"/>
      <c r="U3" s="2"/>
      <c r="V3" s="2"/>
      <c r="W3" s="2"/>
    </row>
    <row r="4" ht="14.25" customHeight="1" spans="1:24">
      <c r="A4" s="2"/>
      <c r="B4" s="2"/>
      <c r="C4" s="2"/>
      <c r="D4" s="2"/>
      <c r="E4" s="2"/>
      <c r="F4" s="2"/>
      <c r="G4" s="2"/>
      <c r="H4" s="2"/>
      <c r="I4" s="2"/>
      <c r="J4" s="2"/>
      <c r="K4" s="2"/>
      <c r="L4" s="2"/>
      <c r="M4" s="2"/>
      <c r="N4" s="2"/>
      <c r="O4" s="2"/>
      <c r="P4" s="2"/>
      <c r="Q4" s="2"/>
      <c r="R4" s="2"/>
      <c r="S4" s="2"/>
      <c r="T4" s="2"/>
      <c r="U4" s="2"/>
      <c r="V4" s="2"/>
      <c r="W4" s="25" t="s">
        <v>1458</v>
      </c>
    </row>
    <row r="5" customHeight="1" spans="1:24">
      <c r="A5" s="3" t="str">
        <f>基本信息输入表!K6&amp;"："&amp;基本信息输入表!M6</f>
        <v>产权持有人：湖北省徽工生物技本研究有限公司</v>
      </c>
      <c r="W5" s="10" t="str">
        <f>"金额单位："&amp;基本信息输入表!M10&amp;"元"</f>
        <v>金额单位：人民币元</v>
      </c>
    </row>
    <row r="6" s="2" customFormat="1" customHeight="1" spans="1:24">
      <c r="A6" s="38" t="s">
        <v>401</v>
      </c>
      <c r="B6" s="38" t="s">
        <v>751</v>
      </c>
      <c r="C6" s="166" t="s">
        <v>1039</v>
      </c>
      <c r="D6" s="167" t="s">
        <v>709</v>
      </c>
      <c r="E6" s="167" t="s">
        <v>659</v>
      </c>
      <c r="F6" s="168" t="s">
        <v>656</v>
      </c>
      <c r="G6" s="168" t="s">
        <v>1040</v>
      </c>
      <c r="H6" s="112" t="s">
        <v>1459</v>
      </c>
      <c r="I6" s="112" t="s">
        <v>1460</v>
      </c>
      <c r="J6" s="64" t="s">
        <v>1461</v>
      </c>
      <c r="K6" s="64" t="s">
        <v>1462</v>
      </c>
      <c r="L6" s="169" t="s">
        <v>403</v>
      </c>
      <c r="M6" s="112" t="s">
        <v>502</v>
      </c>
      <c r="N6" s="112"/>
      <c r="O6" s="112"/>
      <c r="P6" s="112"/>
      <c r="Q6" s="132" t="s">
        <v>864</v>
      </c>
      <c r="R6" s="38" t="s">
        <v>405</v>
      </c>
      <c r="S6" s="38"/>
      <c r="T6" s="38"/>
      <c r="U6" s="38"/>
      <c r="V6" s="112" t="s">
        <v>407</v>
      </c>
      <c r="W6" s="112" t="s">
        <v>503</v>
      </c>
    </row>
    <row r="7" s="2" customFormat="1" ht="13.2" spans="1:24">
      <c r="A7" s="133"/>
      <c r="B7" s="134"/>
      <c r="C7" s="170"/>
      <c r="D7" s="171"/>
      <c r="E7" s="172"/>
      <c r="F7" s="170"/>
      <c r="G7" s="170"/>
      <c r="H7" s="136"/>
      <c r="I7" s="136"/>
      <c r="J7" s="173"/>
      <c r="K7" s="174"/>
      <c r="L7" s="175" t="s">
        <v>511</v>
      </c>
      <c r="M7" s="139" t="s">
        <v>1463</v>
      </c>
      <c r="N7" s="139" t="s">
        <v>1464</v>
      </c>
      <c r="O7" s="139" t="s">
        <v>1465</v>
      </c>
      <c r="P7" s="139" t="s">
        <v>1466</v>
      </c>
      <c r="Q7" s="140"/>
      <c r="R7" s="139" t="s">
        <v>1463</v>
      </c>
      <c r="S7" s="139" t="s">
        <v>1464</v>
      </c>
      <c r="T7" s="139" t="s">
        <v>1465</v>
      </c>
      <c r="U7" s="139" t="s">
        <v>1466</v>
      </c>
      <c r="V7" s="141"/>
      <c r="W7" s="134"/>
      <c r="X7" s="14" t="s">
        <v>518</v>
      </c>
    </row>
    <row r="8" ht="15.6" spans="1:24">
      <c r="A8" s="15" t="str">
        <f>IF(B8="","",ROW()-7)</f>
        <v/>
      </c>
      <c r="B8" s="16"/>
      <c r="C8" s="16"/>
      <c r="D8" s="45"/>
      <c r="E8" s="18"/>
      <c r="F8" s="16"/>
      <c r="G8" s="16"/>
      <c r="H8" s="17"/>
      <c r="I8" s="17"/>
      <c r="J8" s="18"/>
      <c r="K8" s="18"/>
      <c r="L8" s="18"/>
      <c r="M8" s="18"/>
      <c r="N8" s="18"/>
      <c r="O8" s="18"/>
      <c r="P8" s="18"/>
      <c r="Q8" s="18"/>
      <c r="R8" s="18"/>
      <c r="S8" s="18"/>
      <c r="T8" s="18"/>
      <c r="U8" s="18">
        <f>SUM(R8:T8)</f>
        <v>0</v>
      </c>
      <c r="V8" s="18" t="str">
        <f>IF(P8-Q8=0,"",(U8-P8+Q8)/(P8-Q8)*100)</f>
        <v/>
      </c>
      <c r="W8" s="16"/>
      <c r="X8" s="19" t="s">
        <v>519</v>
      </c>
    </row>
    <row r="9" ht="15.6" spans="1:24">
      <c r="A9" s="15" t="str">
        <f t="shared" ref="A9:A24" si="0">IF(B9="","",ROW()-7)</f>
        <v/>
      </c>
      <c r="B9" s="16"/>
      <c r="C9" s="16"/>
      <c r="D9" s="45"/>
      <c r="E9" s="18"/>
      <c r="F9" s="16"/>
      <c r="G9" s="16"/>
      <c r="H9" s="17"/>
      <c r="I9" s="17"/>
      <c r="J9" s="18"/>
      <c r="K9" s="18"/>
      <c r="L9" s="18"/>
      <c r="M9" s="18"/>
      <c r="N9" s="18"/>
      <c r="O9" s="18"/>
      <c r="P9" s="18"/>
      <c r="Q9" s="18"/>
      <c r="R9" s="18"/>
      <c r="S9" s="18"/>
      <c r="T9" s="18"/>
      <c r="U9" s="18">
        <f>SUM(R9:T9)</f>
        <v>0</v>
      </c>
      <c r="V9" s="18" t="str">
        <f t="shared" ref="V9:V24" si="1">IF(P9-Q9=0,"",(U9-P9+Q9)/(P9-Q9)*100)</f>
        <v/>
      </c>
      <c r="W9" s="16"/>
      <c r="X9" s="19" t="s">
        <v>520</v>
      </c>
    </row>
    <row r="10" ht="15.6" spans="1:24">
      <c r="A10" s="15" t="str">
        <f t="shared" si="0"/>
        <v/>
      </c>
      <c r="B10" s="16"/>
      <c r="C10" s="16"/>
      <c r="D10" s="45"/>
      <c r="E10" s="18"/>
      <c r="F10" s="16"/>
      <c r="G10" s="16"/>
      <c r="H10" s="17"/>
      <c r="I10" s="17"/>
      <c r="J10" s="18"/>
      <c r="K10" s="18"/>
      <c r="L10" s="18"/>
      <c r="M10" s="18"/>
      <c r="N10" s="18"/>
      <c r="O10" s="18"/>
      <c r="P10" s="18"/>
      <c r="Q10" s="18"/>
      <c r="R10" s="18"/>
      <c r="S10" s="18"/>
      <c r="T10" s="18"/>
      <c r="U10" s="18">
        <f>SUM(R10:T10)</f>
        <v>0</v>
      </c>
      <c r="V10" s="18" t="str">
        <f t="shared" si="1"/>
        <v/>
      </c>
      <c r="W10" s="16"/>
      <c r="X10" s="19" t="s">
        <v>521</v>
      </c>
    </row>
    <row r="11" ht="15.6" spans="1:24">
      <c r="A11" s="15" t="str">
        <f t="shared" si="0"/>
        <v/>
      </c>
      <c r="B11" s="16"/>
      <c r="C11" s="16"/>
      <c r="D11" s="45"/>
      <c r="E11" s="18"/>
      <c r="F11" s="16"/>
      <c r="G11" s="16"/>
      <c r="H11" s="17"/>
      <c r="I11" s="17"/>
      <c r="J11" s="18"/>
      <c r="K11" s="18"/>
      <c r="L11" s="18"/>
      <c r="M11" s="18"/>
      <c r="N11" s="18"/>
      <c r="O11" s="18"/>
      <c r="P11" s="18"/>
      <c r="Q11" s="18"/>
      <c r="R11" s="18"/>
      <c r="S11" s="18"/>
      <c r="T11" s="18"/>
      <c r="U11" s="18">
        <f t="shared" ref="U11:U24" si="2">SUM(R11:T11)</f>
        <v>0</v>
      </c>
      <c r="V11" s="18" t="str">
        <f t="shared" si="1"/>
        <v/>
      </c>
      <c r="W11" s="16"/>
      <c r="X11" s="19" t="s">
        <v>522</v>
      </c>
    </row>
    <row r="12" ht="15.6" spans="1:24">
      <c r="A12" s="15" t="str">
        <f t="shared" si="0"/>
        <v/>
      </c>
      <c r="B12" s="16"/>
      <c r="C12" s="16"/>
      <c r="D12" s="45"/>
      <c r="E12" s="18"/>
      <c r="F12" s="16"/>
      <c r="G12" s="16"/>
      <c r="H12" s="17"/>
      <c r="I12" s="17"/>
      <c r="J12" s="18"/>
      <c r="K12" s="18"/>
      <c r="L12" s="18"/>
      <c r="M12" s="18"/>
      <c r="N12" s="18"/>
      <c r="O12" s="18"/>
      <c r="P12" s="18"/>
      <c r="Q12" s="18"/>
      <c r="R12" s="18"/>
      <c r="S12" s="18"/>
      <c r="T12" s="18"/>
      <c r="U12" s="18">
        <f t="shared" si="2"/>
        <v>0</v>
      </c>
      <c r="V12" s="18" t="str">
        <f t="shared" si="1"/>
        <v/>
      </c>
      <c r="W12" s="16"/>
      <c r="X12" s="19" t="s">
        <v>523</v>
      </c>
    </row>
    <row r="13" ht="15.6" spans="1:24">
      <c r="A13" s="15" t="str">
        <f t="shared" si="0"/>
        <v/>
      </c>
      <c r="B13" s="16"/>
      <c r="C13" s="16"/>
      <c r="D13" s="45"/>
      <c r="E13" s="18"/>
      <c r="F13" s="16"/>
      <c r="G13" s="16"/>
      <c r="H13" s="17"/>
      <c r="I13" s="17"/>
      <c r="J13" s="18"/>
      <c r="K13" s="18"/>
      <c r="L13" s="18"/>
      <c r="M13" s="18"/>
      <c r="N13" s="18"/>
      <c r="O13" s="18"/>
      <c r="P13" s="18"/>
      <c r="Q13" s="18"/>
      <c r="R13" s="18"/>
      <c r="S13" s="18"/>
      <c r="T13" s="18"/>
      <c r="U13" s="18">
        <f t="shared" si="2"/>
        <v>0</v>
      </c>
      <c r="V13" s="18" t="str">
        <f t="shared" si="1"/>
        <v/>
      </c>
      <c r="W13" s="16"/>
      <c r="X13" s="19" t="s">
        <v>524</v>
      </c>
    </row>
    <row r="14" ht="15.6" spans="1:24">
      <c r="A14" s="15" t="str">
        <f t="shared" si="0"/>
        <v/>
      </c>
      <c r="B14" s="16"/>
      <c r="C14" s="16"/>
      <c r="D14" s="45"/>
      <c r="E14" s="18"/>
      <c r="F14" s="16"/>
      <c r="G14" s="16"/>
      <c r="H14" s="17"/>
      <c r="I14" s="17"/>
      <c r="J14" s="18"/>
      <c r="K14" s="18"/>
      <c r="L14" s="18"/>
      <c r="M14" s="18"/>
      <c r="N14" s="18"/>
      <c r="O14" s="18"/>
      <c r="P14" s="18"/>
      <c r="Q14" s="18"/>
      <c r="R14" s="18"/>
      <c r="S14" s="18"/>
      <c r="T14" s="18"/>
      <c r="U14" s="18">
        <f t="shared" si="2"/>
        <v>0</v>
      </c>
      <c r="V14" s="18" t="str">
        <f t="shared" si="1"/>
        <v/>
      </c>
      <c r="W14" s="16"/>
      <c r="X14" s="19" t="s">
        <v>525</v>
      </c>
    </row>
    <row r="15" ht="15.6" spans="1:24">
      <c r="A15" s="15" t="str">
        <f t="shared" si="0"/>
        <v/>
      </c>
      <c r="B15" s="16"/>
      <c r="C15" s="16"/>
      <c r="D15" s="45"/>
      <c r="E15" s="18"/>
      <c r="F15" s="16"/>
      <c r="G15" s="16"/>
      <c r="H15" s="17"/>
      <c r="I15" s="17"/>
      <c r="J15" s="18"/>
      <c r="K15" s="18"/>
      <c r="L15" s="18"/>
      <c r="M15" s="18"/>
      <c r="N15" s="18"/>
      <c r="O15" s="18"/>
      <c r="P15" s="18"/>
      <c r="Q15" s="18"/>
      <c r="R15" s="18"/>
      <c r="S15" s="18"/>
      <c r="T15" s="18"/>
      <c r="U15" s="18">
        <f t="shared" si="2"/>
        <v>0</v>
      </c>
      <c r="V15" s="18" t="str">
        <f t="shared" si="1"/>
        <v/>
      </c>
      <c r="W15" s="16"/>
      <c r="X15" s="19" t="s">
        <v>526</v>
      </c>
    </row>
    <row r="16" ht="15.6" spans="1:24">
      <c r="A16" s="15" t="str">
        <f t="shared" si="0"/>
        <v/>
      </c>
      <c r="B16" s="16"/>
      <c r="C16" s="16"/>
      <c r="D16" s="45"/>
      <c r="E16" s="18"/>
      <c r="F16" s="16"/>
      <c r="G16" s="16"/>
      <c r="H16" s="17"/>
      <c r="I16" s="17"/>
      <c r="J16" s="18"/>
      <c r="K16" s="18"/>
      <c r="L16" s="18"/>
      <c r="M16" s="18"/>
      <c r="N16" s="18"/>
      <c r="O16" s="18"/>
      <c r="P16" s="18"/>
      <c r="Q16" s="18"/>
      <c r="R16" s="18"/>
      <c r="S16" s="18"/>
      <c r="T16" s="18"/>
      <c r="U16" s="18">
        <f t="shared" si="2"/>
        <v>0</v>
      </c>
      <c r="V16" s="18" t="str">
        <f t="shared" si="1"/>
        <v/>
      </c>
      <c r="W16" s="16"/>
      <c r="X16" s="19" t="s">
        <v>527</v>
      </c>
    </row>
    <row r="17" ht="15.6" spans="1:24">
      <c r="A17" s="15" t="str">
        <f t="shared" si="0"/>
        <v/>
      </c>
      <c r="B17" s="16"/>
      <c r="C17" s="16"/>
      <c r="D17" s="45"/>
      <c r="E17" s="18"/>
      <c r="F17" s="16"/>
      <c r="G17" s="16"/>
      <c r="H17" s="17"/>
      <c r="I17" s="17"/>
      <c r="J17" s="18"/>
      <c r="K17" s="18"/>
      <c r="L17" s="18"/>
      <c r="M17" s="18"/>
      <c r="N17" s="18"/>
      <c r="O17" s="18"/>
      <c r="P17" s="18"/>
      <c r="Q17" s="18"/>
      <c r="R17" s="18"/>
      <c r="S17" s="18"/>
      <c r="T17" s="18"/>
      <c r="U17" s="18">
        <f t="shared" si="2"/>
        <v>0</v>
      </c>
      <c r="V17" s="18" t="str">
        <f t="shared" si="1"/>
        <v/>
      </c>
      <c r="W17" s="16"/>
      <c r="X17" s="19" t="s">
        <v>528</v>
      </c>
    </row>
    <row r="18" ht="15.6" spans="1:24">
      <c r="A18" s="15" t="str">
        <f t="shared" si="0"/>
        <v/>
      </c>
      <c r="B18" s="16"/>
      <c r="C18" s="16"/>
      <c r="D18" s="45"/>
      <c r="E18" s="18"/>
      <c r="F18" s="16"/>
      <c r="G18" s="16"/>
      <c r="H18" s="17"/>
      <c r="I18" s="17"/>
      <c r="J18" s="18"/>
      <c r="K18" s="18"/>
      <c r="L18" s="18"/>
      <c r="M18" s="18"/>
      <c r="N18" s="18"/>
      <c r="O18" s="18"/>
      <c r="P18" s="18"/>
      <c r="Q18" s="18"/>
      <c r="R18" s="18"/>
      <c r="S18" s="18"/>
      <c r="T18" s="18"/>
      <c r="U18" s="18">
        <f t="shared" si="2"/>
        <v>0</v>
      </c>
      <c r="V18" s="18" t="str">
        <f t="shared" si="1"/>
        <v/>
      </c>
      <c r="W18" s="16"/>
      <c r="X18" s="19" t="s">
        <v>529</v>
      </c>
    </row>
    <row r="19" ht="15.6" spans="1:24">
      <c r="A19" s="15" t="str">
        <f t="shared" si="0"/>
        <v/>
      </c>
      <c r="B19" s="16"/>
      <c r="C19" s="16"/>
      <c r="D19" s="45"/>
      <c r="E19" s="18"/>
      <c r="F19" s="16"/>
      <c r="G19" s="16"/>
      <c r="H19" s="17"/>
      <c r="I19" s="17"/>
      <c r="J19" s="18"/>
      <c r="K19" s="18"/>
      <c r="L19" s="18"/>
      <c r="M19" s="18"/>
      <c r="N19" s="18"/>
      <c r="O19" s="18"/>
      <c r="P19" s="18"/>
      <c r="Q19" s="18"/>
      <c r="R19" s="18"/>
      <c r="S19" s="18"/>
      <c r="T19" s="18"/>
      <c r="U19" s="18">
        <f t="shared" si="2"/>
        <v>0</v>
      </c>
      <c r="V19" s="18" t="str">
        <f t="shared" si="1"/>
        <v/>
      </c>
      <c r="W19" s="16"/>
      <c r="X19" s="19" t="s">
        <v>530</v>
      </c>
    </row>
    <row r="20" ht="15.6" spans="1:24">
      <c r="A20" s="15" t="str">
        <f t="shared" si="0"/>
        <v/>
      </c>
      <c r="B20" s="16"/>
      <c r="C20" s="16"/>
      <c r="D20" s="45"/>
      <c r="E20" s="18"/>
      <c r="F20" s="16"/>
      <c r="G20" s="16"/>
      <c r="H20" s="17"/>
      <c r="I20" s="17"/>
      <c r="J20" s="18"/>
      <c r="K20" s="18"/>
      <c r="L20" s="18"/>
      <c r="M20" s="18"/>
      <c r="N20" s="18"/>
      <c r="O20" s="18"/>
      <c r="P20" s="18"/>
      <c r="Q20" s="18"/>
      <c r="R20" s="18"/>
      <c r="S20" s="18"/>
      <c r="T20" s="18"/>
      <c r="U20" s="18">
        <f t="shared" si="2"/>
        <v>0</v>
      </c>
      <c r="V20" s="18" t="str">
        <f t="shared" si="1"/>
        <v/>
      </c>
      <c r="W20" s="16"/>
      <c r="X20" s="19" t="s">
        <v>531</v>
      </c>
    </row>
    <row r="21" ht="15.6" spans="1:24">
      <c r="A21" s="15" t="str">
        <f t="shared" si="0"/>
        <v/>
      </c>
      <c r="B21" s="16"/>
      <c r="C21" s="16"/>
      <c r="D21" s="45"/>
      <c r="E21" s="18"/>
      <c r="F21" s="16"/>
      <c r="G21" s="16"/>
      <c r="H21" s="17"/>
      <c r="I21" s="17"/>
      <c r="J21" s="18"/>
      <c r="K21" s="18"/>
      <c r="L21" s="18"/>
      <c r="M21" s="18"/>
      <c r="N21" s="18"/>
      <c r="O21" s="18"/>
      <c r="P21" s="18"/>
      <c r="Q21" s="18"/>
      <c r="R21" s="18"/>
      <c r="S21" s="18"/>
      <c r="T21" s="18"/>
      <c r="U21" s="18">
        <f t="shared" si="2"/>
        <v>0</v>
      </c>
      <c r="V21" s="18" t="str">
        <f t="shared" si="1"/>
        <v/>
      </c>
      <c r="W21" s="16"/>
      <c r="X21" s="19" t="s">
        <v>532</v>
      </c>
    </row>
    <row r="22" ht="15.6" spans="1:24">
      <c r="A22" s="15" t="str">
        <f t="shared" si="0"/>
        <v/>
      </c>
      <c r="B22" s="16"/>
      <c r="C22" s="16"/>
      <c r="D22" s="45"/>
      <c r="E22" s="18"/>
      <c r="F22" s="16"/>
      <c r="G22" s="16"/>
      <c r="H22" s="17"/>
      <c r="I22" s="17"/>
      <c r="J22" s="18"/>
      <c r="K22" s="18"/>
      <c r="L22" s="18"/>
      <c r="M22" s="18"/>
      <c r="N22" s="18"/>
      <c r="O22" s="18"/>
      <c r="P22" s="18"/>
      <c r="Q22" s="18"/>
      <c r="R22" s="18"/>
      <c r="S22" s="18"/>
      <c r="T22" s="18"/>
      <c r="U22" s="18">
        <f t="shared" si="2"/>
        <v>0</v>
      </c>
      <c r="V22" s="18" t="str">
        <f t="shared" si="1"/>
        <v/>
      </c>
      <c r="W22" s="16"/>
      <c r="X22" s="19" t="s">
        <v>533</v>
      </c>
    </row>
    <row r="23" ht="15.6" spans="1:24">
      <c r="A23" s="15" t="str">
        <f t="shared" si="0"/>
        <v/>
      </c>
      <c r="B23" s="16"/>
      <c r="C23" s="16"/>
      <c r="D23" s="45"/>
      <c r="E23" s="18"/>
      <c r="F23" s="16"/>
      <c r="G23" s="16"/>
      <c r="H23" s="17"/>
      <c r="I23" s="17"/>
      <c r="J23" s="18"/>
      <c r="K23" s="18"/>
      <c r="L23" s="18"/>
      <c r="M23" s="18"/>
      <c r="N23" s="18"/>
      <c r="O23" s="18"/>
      <c r="P23" s="18"/>
      <c r="Q23" s="18"/>
      <c r="R23" s="18"/>
      <c r="S23" s="18"/>
      <c r="T23" s="18"/>
      <c r="U23" s="18">
        <f t="shared" si="2"/>
        <v>0</v>
      </c>
      <c r="V23" s="18" t="str">
        <f t="shared" si="1"/>
        <v/>
      </c>
      <c r="W23" s="16"/>
      <c r="X23" s="19" t="s">
        <v>538</v>
      </c>
    </row>
    <row r="24" ht="15.6" spans="1:24">
      <c r="A24" s="15" t="str">
        <f t="shared" si="0"/>
        <v/>
      </c>
      <c r="B24" s="16"/>
      <c r="C24" s="16"/>
      <c r="D24" s="45"/>
      <c r="E24" s="18"/>
      <c r="F24" s="16"/>
      <c r="G24" s="16"/>
      <c r="H24" s="17"/>
      <c r="I24" s="17"/>
      <c r="J24" s="18"/>
      <c r="K24" s="18"/>
      <c r="L24" s="18"/>
      <c r="M24" s="18"/>
      <c r="N24" s="18"/>
      <c r="O24" s="18"/>
      <c r="P24" s="18"/>
      <c r="Q24" s="18"/>
      <c r="R24" s="18"/>
      <c r="S24" s="18"/>
      <c r="T24" s="18"/>
      <c r="U24" s="18">
        <f t="shared" si="2"/>
        <v>0</v>
      </c>
      <c r="V24" s="18" t="str">
        <f t="shared" si="1"/>
        <v/>
      </c>
      <c r="W24" s="16"/>
      <c r="X24" s="19" t="s">
        <v>539</v>
      </c>
    </row>
    <row r="25" ht="15.6" spans="1:24">
      <c r="A25" s="143" t="s">
        <v>1467</v>
      </c>
      <c r="B25" s="16"/>
      <c r="C25" s="16"/>
      <c r="D25" s="45"/>
      <c r="E25" s="18"/>
      <c r="F25" s="16"/>
      <c r="G25" s="16"/>
      <c r="H25" s="17" t="s">
        <v>605</v>
      </c>
      <c r="I25" s="17"/>
      <c r="J25" s="18"/>
      <c r="K25" s="18"/>
      <c r="L25" s="18">
        <f t="shared" ref="L25" si="3">SUM(L8:L24)</f>
        <v>0</v>
      </c>
      <c r="M25" s="18"/>
      <c r="N25" s="18"/>
      <c r="O25" s="18"/>
      <c r="P25" s="18">
        <f>SUM(P8:P24)</f>
        <v>0</v>
      </c>
      <c r="Q25" s="18">
        <f>SUM(Q8:Q24)</f>
        <v>0</v>
      </c>
      <c r="R25" s="18"/>
      <c r="S25" s="18"/>
      <c r="T25" s="18"/>
      <c r="U25" s="18">
        <f>SUM(U8:U24)</f>
        <v>0</v>
      </c>
      <c r="V25" s="18"/>
      <c r="W25" s="16"/>
    </row>
    <row r="26" ht="15.6" spans="1:24">
      <c r="A26" s="45" t="s">
        <v>1468</v>
      </c>
      <c r="B26" s="16"/>
      <c r="C26" s="16"/>
      <c r="D26" s="45"/>
      <c r="E26" s="18"/>
      <c r="F26" s="16"/>
      <c r="G26" s="16"/>
      <c r="H26" s="17" t="s">
        <v>605</v>
      </c>
      <c r="I26" s="17"/>
      <c r="J26" s="18"/>
      <c r="K26" s="18"/>
      <c r="L26" s="18">
        <f>Q25</f>
        <v>0</v>
      </c>
      <c r="M26" s="18"/>
      <c r="N26" s="18"/>
      <c r="O26" s="18"/>
      <c r="P26" s="18">
        <f>Q25</f>
        <v>0</v>
      </c>
      <c r="Q26" s="18"/>
      <c r="R26" s="18"/>
      <c r="S26" s="18"/>
      <c r="T26" s="18"/>
      <c r="U26" s="18"/>
      <c r="V26" s="18"/>
      <c r="W26" s="16"/>
    </row>
    <row r="27" customHeight="1" spans="1:24">
      <c r="A27" s="66" t="s">
        <v>1469</v>
      </c>
      <c r="B27" s="104"/>
      <c r="C27" s="104"/>
      <c r="D27" s="21"/>
      <c r="E27" s="18"/>
      <c r="F27" s="30"/>
      <c r="G27" s="30"/>
      <c r="H27" s="30" t="s">
        <v>605</v>
      </c>
      <c r="I27" s="23"/>
      <c r="J27" s="18"/>
      <c r="K27" s="18"/>
      <c r="L27" s="18">
        <f>L25-L26</f>
        <v>0</v>
      </c>
      <c r="M27" s="18"/>
      <c r="N27" s="18"/>
      <c r="O27" s="18"/>
      <c r="P27" s="18">
        <f>P25-P26</f>
        <v>0</v>
      </c>
      <c r="Q27" s="18"/>
      <c r="R27" s="18"/>
      <c r="S27" s="18"/>
      <c r="T27" s="18"/>
      <c r="U27" s="18">
        <f>U25</f>
        <v>0</v>
      </c>
      <c r="V27" s="18" t="str">
        <f>IF(P27=0,"",(U27-P27)/P27*100)</f>
        <v/>
      </c>
      <c r="W27" s="23"/>
    </row>
    <row r="28" customHeight="1" spans="1:24">
      <c r="A28" s="3" t="str">
        <f>基本信息输入表!$K$6&amp;"填表人："&amp;基本信息输入表!$M$69</f>
        <v>产权持有人填表人：袁佳</v>
      </c>
      <c r="U28" s="3" t="str">
        <f>"评估人员："&amp;基本信息输入表!$Q$69</f>
        <v>评估人员：韩策</v>
      </c>
      <c r="X28" s="27"/>
    </row>
    <row r="29" customHeight="1" spans="1:24">
      <c r="A29" s="3" t="str">
        <f>"填表日期："&amp;YEAR(基本信息输入表!$O$69)&amp;"年"&amp;MONTH(基本信息输入表!$O$69)&amp;"月"&amp;DAY(基本信息输入表!$O$69)&amp;"日"</f>
        <v>填表日期：2025年12月15日</v>
      </c>
    </row>
  </sheetData>
  <mergeCells count="21">
    <mergeCell ref="A2:W2"/>
    <mergeCell ref="A3:W3"/>
    <mergeCell ref="M6:P6"/>
    <mergeCell ref="R6:U6"/>
    <mergeCell ref="A25:D25"/>
    <mergeCell ref="A26:D26"/>
    <mergeCell ref="A27:D27"/>
    <mergeCell ref="A6:A7"/>
    <mergeCell ref="B6:B7"/>
    <mergeCell ref="C6:C7"/>
    <mergeCell ref="D6:D7"/>
    <mergeCell ref="E6:E7"/>
    <mergeCell ref="F6:F7"/>
    <mergeCell ref="G6:G7"/>
    <mergeCell ref="H6:H7"/>
    <mergeCell ref="I6:I7"/>
    <mergeCell ref="J6:J7"/>
    <mergeCell ref="K6:K7"/>
    <mergeCell ref="Q6:Q7"/>
    <mergeCell ref="V6:V7"/>
    <mergeCell ref="W6:W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scale="65" fitToHeight="0" orientation="landscape"/>
  <headerFooter scaleWithDoc="0">
    <oddFooter>&amp;C&amp;"宋体,常规"&amp;10第&amp;"Arial Narrow,常规"&amp;P&amp;"宋体,常规"页，共&amp;"Arial Narrow,常规"&amp;N&amp;"宋体,常规"页</oddFooter>
  </headerFooter>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待摊投资">
    <pageSetUpPr fitToPage="1"/>
  </sheetPr>
  <dimension ref="A1:J33"/>
  <sheetViews>
    <sheetView workbookViewId="0">
      <selection activeCell="E54" sqref="E54"/>
    </sheetView>
  </sheetViews>
  <sheetFormatPr defaultColWidth="9" defaultRowHeight="15.6"/>
  <cols>
    <col min="1" max="1" width="6.16666666666667" style="145" customWidth="1"/>
    <col min="2" max="2" width="17.6666666666667" style="145" customWidth="1"/>
    <col min="3" max="3" width="8" style="145" customWidth="1"/>
    <col min="4" max="4" width="15.1666666666667" style="146" customWidth="1"/>
    <col min="5" max="5" width="15.1666666666667" style="146" hidden="1" customWidth="1" outlineLevel="1"/>
    <col min="6" max="6" width="17.1666666666667" style="145" customWidth="1" collapsed="1"/>
    <col min="7" max="7" width="17.6666666666667" style="145" customWidth="1"/>
    <col min="8" max="8" width="18.6666666666667" style="147" customWidth="1"/>
    <col min="9" max="9" width="16.6666666666667" style="145" customWidth="1"/>
    <col min="10" max="249" width="9" style="145"/>
    <col min="250" max="250" width="6.16666666666667" style="145" customWidth="1"/>
    <col min="251" max="251" width="17.6666666666667" style="145" customWidth="1"/>
    <col min="252" max="252" width="48.6666666666667" style="145" customWidth="1"/>
    <col min="253" max="253" width="15.1666666666667" style="145" customWidth="1"/>
    <col min="254" max="254" width="17.1666666666667" style="145" customWidth="1"/>
    <col min="255" max="255" width="17.6666666666667" style="145" customWidth="1"/>
    <col min="256" max="256" width="18.6666666666667" style="145" customWidth="1"/>
    <col min="257" max="257" width="16.6666666666667" style="145" customWidth="1"/>
    <col min="258" max="258" width="17.1666666666667" style="145" customWidth="1"/>
    <col min="259" max="259" width="18.1666666666667" style="145" customWidth="1"/>
    <col min="260" max="260" width="14.1666666666667" style="145" customWidth="1"/>
    <col min="261" max="262" width="9" style="145"/>
    <col min="263" max="263" width="16.6666666666667" style="145" customWidth="1"/>
    <col min="264" max="264" width="18.1666666666667" style="145" customWidth="1"/>
    <col min="265" max="505" width="9" style="145"/>
    <col min="506" max="506" width="6.16666666666667" style="145" customWidth="1"/>
    <col min="507" max="507" width="17.6666666666667" style="145" customWidth="1"/>
    <col min="508" max="508" width="48.6666666666667" style="145" customWidth="1"/>
    <col min="509" max="509" width="15.1666666666667" style="145" customWidth="1"/>
    <col min="510" max="510" width="17.1666666666667" style="145" customWidth="1"/>
    <col min="511" max="511" width="17.6666666666667" style="145" customWidth="1"/>
    <col min="512" max="512" width="18.6666666666667" style="145" customWidth="1"/>
    <col min="513" max="513" width="16.6666666666667" style="145" customWidth="1"/>
    <col min="514" max="514" width="17.1666666666667" style="145" customWidth="1"/>
    <col min="515" max="515" width="18.1666666666667" style="145" customWidth="1"/>
    <col min="516" max="516" width="14.1666666666667" style="145" customWidth="1"/>
    <col min="517" max="518" width="9" style="145"/>
    <col min="519" max="519" width="16.6666666666667" style="145" customWidth="1"/>
    <col min="520" max="520" width="18.1666666666667" style="145" customWidth="1"/>
    <col min="521" max="761" width="9" style="145"/>
    <col min="762" max="762" width="6.16666666666667" style="145" customWidth="1"/>
    <col min="763" max="763" width="17.6666666666667" style="145" customWidth="1"/>
    <col min="764" max="764" width="48.6666666666667" style="145" customWidth="1"/>
    <col min="765" max="765" width="15.1666666666667" style="145" customWidth="1"/>
    <col min="766" max="766" width="17.1666666666667" style="145" customWidth="1"/>
    <col min="767" max="767" width="17.6666666666667" style="145" customWidth="1"/>
    <col min="768" max="768" width="18.6666666666667" style="145" customWidth="1"/>
    <col min="769" max="769" width="16.6666666666667" style="145" customWidth="1"/>
    <col min="770" max="770" width="17.1666666666667" style="145" customWidth="1"/>
    <col min="771" max="771" width="18.1666666666667" style="145" customWidth="1"/>
    <col min="772" max="772" width="14.1666666666667" style="145" customWidth="1"/>
    <col min="773" max="774" width="9" style="145"/>
    <col min="775" max="775" width="16.6666666666667" style="145" customWidth="1"/>
    <col min="776" max="776" width="18.1666666666667" style="145" customWidth="1"/>
    <col min="777" max="1017" width="9" style="145"/>
    <col min="1018" max="1018" width="6.16666666666667" style="145" customWidth="1"/>
    <col min="1019" max="1019" width="17.6666666666667" style="145" customWidth="1"/>
    <col min="1020" max="1020" width="48.6666666666667" style="145" customWidth="1"/>
    <col min="1021" max="1021" width="15.1666666666667" style="145" customWidth="1"/>
    <col min="1022" max="1022" width="17.1666666666667" style="145" customWidth="1"/>
    <col min="1023" max="1023" width="17.6666666666667" style="145" customWidth="1"/>
    <col min="1024" max="1024" width="18.6666666666667" style="145" customWidth="1"/>
    <col min="1025" max="1025" width="16.6666666666667" style="145" customWidth="1"/>
    <col min="1026" max="1026" width="17.1666666666667" style="145" customWidth="1"/>
    <col min="1027" max="1027" width="18.1666666666667" style="145" customWidth="1"/>
    <col min="1028" max="1028" width="14.1666666666667" style="145" customWidth="1"/>
    <col min="1029" max="1030" width="9" style="145"/>
    <col min="1031" max="1031" width="16.6666666666667" style="145" customWidth="1"/>
    <col min="1032" max="1032" width="18.1666666666667" style="145" customWidth="1"/>
    <col min="1033" max="1273" width="9" style="145"/>
    <col min="1274" max="1274" width="6.16666666666667" style="145" customWidth="1"/>
    <col min="1275" max="1275" width="17.6666666666667" style="145" customWidth="1"/>
    <col min="1276" max="1276" width="48.6666666666667" style="145" customWidth="1"/>
    <col min="1277" max="1277" width="15.1666666666667" style="145" customWidth="1"/>
    <col min="1278" max="1278" width="17.1666666666667" style="145" customWidth="1"/>
    <col min="1279" max="1279" width="17.6666666666667" style="145" customWidth="1"/>
    <col min="1280" max="1280" width="18.6666666666667" style="145" customWidth="1"/>
    <col min="1281" max="1281" width="16.6666666666667" style="145" customWidth="1"/>
    <col min="1282" max="1282" width="17.1666666666667" style="145" customWidth="1"/>
    <col min="1283" max="1283" width="18.1666666666667" style="145" customWidth="1"/>
    <col min="1284" max="1284" width="14.1666666666667" style="145" customWidth="1"/>
    <col min="1285" max="1286" width="9" style="145"/>
    <col min="1287" max="1287" width="16.6666666666667" style="145" customWidth="1"/>
    <col min="1288" max="1288" width="18.1666666666667" style="145" customWidth="1"/>
    <col min="1289" max="1529" width="9" style="145"/>
    <col min="1530" max="1530" width="6.16666666666667" style="145" customWidth="1"/>
    <col min="1531" max="1531" width="17.6666666666667" style="145" customWidth="1"/>
    <col min="1532" max="1532" width="48.6666666666667" style="145" customWidth="1"/>
    <col min="1533" max="1533" width="15.1666666666667" style="145" customWidth="1"/>
    <col min="1534" max="1534" width="17.1666666666667" style="145" customWidth="1"/>
    <col min="1535" max="1535" width="17.6666666666667" style="145" customWidth="1"/>
    <col min="1536" max="1536" width="18.6666666666667" style="145" customWidth="1"/>
    <col min="1537" max="1537" width="16.6666666666667" style="145" customWidth="1"/>
    <col min="1538" max="1538" width="17.1666666666667" style="145" customWidth="1"/>
    <col min="1539" max="1539" width="18.1666666666667" style="145" customWidth="1"/>
    <col min="1540" max="1540" width="14.1666666666667" style="145" customWidth="1"/>
    <col min="1541" max="1542" width="9" style="145"/>
    <col min="1543" max="1543" width="16.6666666666667" style="145" customWidth="1"/>
    <col min="1544" max="1544" width="18.1666666666667" style="145" customWidth="1"/>
    <col min="1545" max="1785" width="9" style="145"/>
    <col min="1786" max="1786" width="6.16666666666667" style="145" customWidth="1"/>
    <col min="1787" max="1787" width="17.6666666666667" style="145" customWidth="1"/>
    <col min="1788" max="1788" width="48.6666666666667" style="145" customWidth="1"/>
    <col min="1789" max="1789" width="15.1666666666667" style="145" customWidth="1"/>
    <col min="1790" max="1790" width="17.1666666666667" style="145" customWidth="1"/>
    <col min="1791" max="1791" width="17.6666666666667" style="145" customWidth="1"/>
    <col min="1792" max="1792" width="18.6666666666667" style="145" customWidth="1"/>
    <col min="1793" max="1793" width="16.6666666666667" style="145" customWidth="1"/>
    <col min="1794" max="1794" width="17.1666666666667" style="145" customWidth="1"/>
    <col min="1795" max="1795" width="18.1666666666667" style="145" customWidth="1"/>
    <col min="1796" max="1796" width="14.1666666666667" style="145" customWidth="1"/>
    <col min="1797" max="1798" width="9" style="145"/>
    <col min="1799" max="1799" width="16.6666666666667" style="145" customWidth="1"/>
    <col min="1800" max="1800" width="18.1666666666667" style="145" customWidth="1"/>
    <col min="1801" max="2041" width="9" style="145"/>
    <col min="2042" max="2042" width="6.16666666666667" style="145" customWidth="1"/>
    <col min="2043" max="2043" width="17.6666666666667" style="145" customWidth="1"/>
    <col min="2044" max="2044" width="48.6666666666667" style="145" customWidth="1"/>
    <col min="2045" max="2045" width="15.1666666666667" style="145" customWidth="1"/>
    <col min="2046" max="2046" width="17.1666666666667" style="145" customWidth="1"/>
    <col min="2047" max="2047" width="17.6666666666667" style="145" customWidth="1"/>
    <col min="2048" max="2048" width="18.6666666666667" style="145" customWidth="1"/>
    <col min="2049" max="2049" width="16.6666666666667" style="145" customWidth="1"/>
    <col min="2050" max="2050" width="17.1666666666667" style="145" customWidth="1"/>
    <col min="2051" max="2051" width="18.1666666666667" style="145" customWidth="1"/>
    <col min="2052" max="2052" width="14.1666666666667" style="145" customWidth="1"/>
    <col min="2053" max="2054" width="9" style="145"/>
    <col min="2055" max="2055" width="16.6666666666667" style="145" customWidth="1"/>
    <col min="2056" max="2056" width="18.1666666666667" style="145" customWidth="1"/>
    <col min="2057" max="2297" width="9" style="145"/>
    <col min="2298" max="2298" width="6.16666666666667" style="145" customWidth="1"/>
    <col min="2299" max="2299" width="17.6666666666667" style="145" customWidth="1"/>
    <col min="2300" max="2300" width="48.6666666666667" style="145" customWidth="1"/>
    <col min="2301" max="2301" width="15.1666666666667" style="145" customWidth="1"/>
    <col min="2302" max="2302" width="17.1666666666667" style="145" customWidth="1"/>
    <col min="2303" max="2303" width="17.6666666666667" style="145" customWidth="1"/>
    <col min="2304" max="2304" width="18.6666666666667" style="145" customWidth="1"/>
    <col min="2305" max="2305" width="16.6666666666667" style="145" customWidth="1"/>
    <col min="2306" max="2306" width="17.1666666666667" style="145" customWidth="1"/>
    <col min="2307" max="2307" width="18.1666666666667" style="145" customWidth="1"/>
    <col min="2308" max="2308" width="14.1666666666667" style="145" customWidth="1"/>
    <col min="2309" max="2310" width="9" style="145"/>
    <col min="2311" max="2311" width="16.6666666666667" style="145" customWidth="1"/>
    <col min="2312" max="2312" width="18.1666666666667" style="145" customWidth="1"/>
    <col min="2313" max="2553" width="9" style="145"/>
    <col min="2554" max="2554" width="6.16666666666667" style="145" customWidth="1"/>
    <col min="2555" max="2555" width="17.6666666666667" style="145" customWidth="1"/>
    <col min="2556" max="2556" width="48.6666666666667" style="145" customWidth="1"/>
    <col min="2557" max="2557" width="15.1666666666667" style="145" customWidth="1"/>
    <col min="2558" max="2558" width="17.1666666666667" style="145" customWidth="1"/>
    <col min="2559" max="2559" width="17.6666666666667" style="145" customWidth="1"/>
    <col min="2560" max="2560" width="18.6666666666667" style="145" customWidth="1"/>
    <col min="2561" max="2561" width="16.6666666666667" style="145" customWidth="1"/>
    <col min="2562" max="2562" width="17.1666666666667" style="145" customWidth="1"/>
    <col min="2563" max="2563" width="18.1666666666667" style="145" customWidth="1"/>
    <col min="2564" max="2564" width="14.1666666666667" style="145" customWidth="1"/>
    <col min="2565" max="2566" width="9" style="145"/>
    <col min="2567" max="2567" width="16.6666666666667" style="145" customWidth="1"/>
    <col min="2568" max="2568" width="18.1666666666667" style="145" customWidth="1"/>
    <col min="2569" max="2809" width="9" style="145"/>
    <col min="2810" max="2810" width="6.16666666666667" style="145" customWidth="1"/>
    <col min="2811" max="2811" width="17.6666666666667" style="145" customWidth="1"/>
    <col min="2812" max="2812" width="48.6666666666667" style="145" customWidth="1"/>
    <col min="2813" max="2813" width="15.1666666666667" style="145" customWidth="1"/>
    <col min="2814" max="2814" width="17.1666666666667" style="145" customWidth="1"/>
    <col min="2815" max="2815" width="17.6666666666667" style="145" customWidth="1"/>
    <col min="2816" max="2816" width="18.6666666666667" style="145" customWidth="1"/>
    <col min="2817" max="2817" width="16.6666666666667" style="145" customWidth="1"/>
    <col min="2818" max="2818" width="17.1666666666667" style="145" customWidth="1"/>
    <col min="2819" max="2819" width="18.1666666666667" style="145" customWidth="1"/>
    <col min="2820" max="2820" width="14.1666666666667" style="145" customWidth="1"/>
    <col min="2821" max="2822" width="9" style="145"/>
    <col min="2823" max="2823" width="16.6666666666667" style="145" customWidth="1"/>
    <col min="2824" max="2824" width="18.1666666666667" style="145" customWidth="1"/>
    <col min="2825" max="3065" width="9" style="145"/>
    <col min="3066" max="3066" width="6.16666666666667" style="145" customWidth="1"/>
    <col min="3067" max="3067" width="17.6666666666667" style="145" customWidth="1"/>
    <col min="3068" max="3068" width="48.6666666666667" style="145" customWidth="1"/>
    <col min="3069" max="3069" width="15.1666666666667" style="145" customWidth="1"/>
    <col min="3070" max="3070" width="17.1666666666667" style="145" customWidth="1"/>
    <col min="3071" max="3071" width="17.6666666666667" style="145" customWidth="1"/>
    <col min="3072" max="3072" width="18.6666666666667" style="145" customWidth="1"/>
    <col min="3073" max="3073" width="16.6666666666667" style="145" customWidth="1"/>
    <col min="3074" max="3074" width="17.1666666666667" style="145" customWidth="1"/>
    <col min="3075" max="3075" width="18.1666666666667" style="145" customWidth="1"/>
    <col min="3076" max="3076" width="14.1666666666667" style="145" customWidth="1"/>
    <col min="3077" max="3078" width="9" style="145"/>
    <col min="3079" max="3079" width="16.6666666666667" style="145" customWidth="1"/>
    <col min="3080" max="3080" width="18.1666666666667" style="145" customWidth="1"/>
    <col min="3081" max="3321" width="9" style="145"/>
    <col min="3322" max="3322" width="6.16666666666667" style="145" customWidth="1"/>
    <col min="3323" max="3323" width="17.6666666666667" style="145" customWidth="1"/>
    <col min="3324" max="3324" width="48.6666666666667" style="145" customWidth="1"/>
    <col min="3325" max="3325" width="15.1666666666667" style="145" customWidth="1"/>
    <col min="3326" max="3326" width="17.1666666666667" style="145" customWidth="1"/>
    <col min="3327" max="3327" width="17.6666666666667" style="145" customWidth="1"/>
    <col min="3328" max="3328" width="18.6666666666667" style="145" customWidth="1"/>
    <col min="3329" max="3329" width="16.6666666666667" style="145" customWidth="1"/>
    <col min="3330" max="3330" width="17.1666666666667" style="145" customWidth="1"/>
    <col min="3331" max="3331" width="18.1666666666667" style="145" customWidth="1"/>
    <col min="3332" max="3332" width="14.1666666666667" style="145" customWidth="1"/>
    <col min="3333" max="3334" width="9" style="145"/>
    <col min="3335" max="3335" width="16.6666666666667" style="145" customWidth="1"/>
    <col min="3336" max="3336" width="18.1666666666667" style="145" customWidth="1"/>
    <col min="3337" max="3577" width="9" style="145"/>
    <col min="3578" max="3578" width="6.16666666666667" style="145" customWidth="1"/>
    <col min="3579" max="3579" width="17.6666666666667" style="145" customWidth="1"/>
    <col min="3580" max="3580" width="48.6666666666667" style="145" customWidth="1"/>
    <col min="3581" max="3581" width="15.1666666666667" style="145" customWidth="1"/>
    <col min="3582" max="3582" width="17.1666666666667" style="145" customWidth="1"/>
    <col min="3583" max="3583" width="17.6666666666667" style="145" customWidth="1"/>
    <col min="3584" max="3584" width="18.6666666666667" style="145" customWidth="1"/>
    <col min="3585" max="3585" width="16.6666666666667" style="145" customWidth="1"/>
    <col min="3586" max="3586" width="17.1666666666667" style="145" customWidth="1"/>
    <col min="3587" max="3587" width="18.1666666666667" style="145" customWidth="1"/>
    <col min="3588" max="3588" width="14.1666666666667" style="145" customWidth="1"/>
    <col min="3589" max="3590" width="9" style="145"/>
    <col min="3591" max="3591" width="16.6666666666667" style="145" customWidth="1"/>
    <col min="3592" max="3592" width="18.1666666666667" style="145" customWidth="1"/>
    <col min="3593" max="3833" width="9" style="145"/>
    <col min="3834" max="3834" width="6.16666666666667" style="145" customWidth="1"/>
    <col min="3835" max="3835" width="17.6666666666667" style="145" customWidth="1"/>
    <col min="3836" max="3836" width="48.6666666666667" style="145" customWidth="1"/>
    <col min="3837" max="3837" width="15.1666666666667" style="145" customWidth="1"/>
    <col min="3838" max="3838" width="17.1666666666667" style="145" customWidth="1"/>
    <col min="3839" max="3839" width="17.6666666666667" style="145" customWidth="1"/>
    <col min="3840" max="3840" width="18.6666666666667" style="145" customWidth="1"/>
    <col min="3841" max="3841" width="16.6666666666667" style="145" customWidth="1"/>
    <col min="3842" max="3842" width="17.1666666666667" style="145" customWidth="1"/>
    <col min="3843" max="3843" width="18.1666666666667" style="145" customWidth="1"/>
    <col min="3844" max="3844" width="14.1666666666667" style="145" customWidth="1"/>
    <col min="3845" max="3846" width="9" style="145"/>
    <col min="3847" max="3847" width="16.6666666666667" style="145" customWidth="1"/>
    <col min="3848" max="3848" width="18.1666666666667" style="145" customWidth="1"/>
    <col min="3849" max="4089" width="9" style="145"/>
    <col min="4090" max="4090" width="6.16666666666667" style="145" customWidth="1"/>
    <col min="4091" max="4091" width="17.6666666666667" style="145" customWidth="1"/>
    <col min="4092" max="4092" width="48.6666666666667" style="145" customWidth="1"/>
    <col min="4093" max="4093" width="15.1666666666667" style="145" customWidth="1"/>
    <col min="4094" max="4094" width="17.1666666666667" style="145" customWidth="1"/>
    <col min="4095" max="4095" width="17.6666666666667" style="145" customWidth="1"/>
    <col min="4096" max="4096" width="18.6666666666667" style="145" customWidth="1"/>
    <col min="4097" max="4097" width="16.6666666666667" style="145" customWidth="1"/>
    <col min="4098" max="4098" width="17.1666666666667" style="145" customWidth="1"/>
    <col min="4099" max="4099" width="18.1666666666667" style="145" customWidth="1"/>
    <col min="4100" max="4100" width="14.1666666666667" style="145" customWidth="1"/>
    <col min="4101" max="4102" width="9" style="145"/>
    <col min="4103" max="4103" width="16.6666666666667" style="145" customWidth="1"/>
    <col min="4104" max="4104" width="18.1666666666667" style="145" customWidth="1"/>
    <col min="4105" max="4345" width="9" style="145"/>
    <col min="4346" max="4346" width="6.16666666666667" style="145" customWidth="1"/>
    <col min="4347" max="4347" width="17.6666666666667" style="145" customWidth="1"/>
    <col min="4348" max="4348" width="48.6666666666667" style="145" customWidth="1"/>
    <col min="4349" max="4349" width="15.1666666666667" style="145" customWidth="1"/>
    <col min="4350" max="4350" width="17.1666666666667" style="145" customWidth="1"/>
    <col min="4351" max="4351" width="17.6666666666667" style="145" customWidth="1"/>
    <col min="4352" max="4352" width="18.6666666666667" style="145" customWidth="1"/>
    <col min="4353" max="4353" width="16.6666666666667" style="145" customWidth="1"/>
    <col min="4354" max="4354" width="17.1666666666667" style="145" customWidth="1"/>
    <col min="4355" max="4355" width="18.1666666666667" style="145" customWidth="1"/>
    <col min="4356" max="4356" width="14.1666666666667" style="145" customWidth="1"/>
    <col min="4357" max="4358" width="9" style="145"/>
    <col min="4359" max="4359" width="16.6666666666667" style="145" customWidth="1"/>
    <col min="4360" max="4360" width="18.1666666666667" style="145" customWidth="1"/>
    <col min="4361" max="4601" width="9" style="145"/>
    <col min="4602" max="4602" width="6.16666666666667" style="145" customWidth="1"/>
    <col min="4603" max="4603" width="17.6666666666667" style="145" customWidth="1"/>
    <col min="4604" max="4604" width="48.6666666666667" style="145" customWidth="1"/>
    <col min="4605" max="4605" width="15.1666666666667" style="145" customWidth="1"/>
    <col min="4606" max="4606" width="17.1666666666667" style="145" customWidth="1"/>
    <col min="4607" max="4607" width="17.6666666666667" style="145" customWidth="1"/>
    <col min="4608" max="4608" width="18.6666666666667" style="145" customWidth="1"/>
    <col min="4609" max="4609" width="16.6666666666667" style="145" customWidth="1"/>
    <col min="4610" max="4610" width="17.1666666666667" style="145" customWidth="1"/>
    <col min="4611" max="4611" width="18.1666666666667" style="145" customWidth="1"/>
    <col min="4612" max="4612" width="14.1666666666667" style="145" customWidth="1"/>
    <col min="4613" max="4614" width="9" style="145"/>
    <col min="4615" max="4615" width="16.6666666666667" style="145" customWidth="1"/>
    <col min="4616" max="4616" width="18.1666666666667" style="145" customWidth="1"/>
    <col min="4617" max="4857" width="9" style="145"/>
    <col min="4858" max="4858" width="6.16666666666667" style="145" customWidth="1"/>
    <col min="4859" max="4859" width="17.6666666666667" style="145" customWidth="1"/>
    <col min="4860" max="4860" width="48.6666666666667" style="145" customWidth="1"/>
    <col min="4861" max="4861" width="15.1666666666667" style="145" customWidth="1"/>
    <col min="4862" max="4862" width="17.1666666666667" style="145" customWidth="1"/>
    <col min="4863" max="4863" width="17.6666666666667" style="145" customWidth="1"/>
    <col min="4864" max="4864" width="18.6666666666667" style="145" customWidth="1"/>
    <col min="4865" max="4865" width="16.6666666666667" style="145" customWidth="1"/>
    <col min="4866" max="4866" width="17.1666666666667" style="145" customWidth="1"/>
    <col min="4867" max="4867" width="18.1666666666667" style="145" customWidth="1"/>
    <col min="4868" max="4868" width="14.1666666666667" style="145" customWidth="1"/>
    <col min="4869" max="4870" width="9" style="145"/>
    <col min="4871" max="4871" width="16.6666666666667" style="145" customWidth="1"/>
    <col min="4872" max="4872" width="18.1666666666667" style="145" customWidth="1"/>
    <col min="4873" max="5113" width="9" style="145"/>
    <col min="5114" max="5114" width="6.16666666666667" style="145" customWidth="1"/>
    <col min="5115" max="5115" width="17.6666666666667" style="145" customWidth="1"/>
    <col min="5116" max="5116" width="48.6666666666667" style="145" customWidth="1"/>
    <col min="5117" max="5117" width="15.1666666666667" style="145" customWidth="1"/>
    <col min="5118" max="5118" width="17.1666666666667" style="145" customWidth="1"/>
    <col min="5119" max="5119" width="17.6666666666667" style="145" customWidth="1"/>
    <col min="5120" max="5120" width="18.6666666666667" style="145" customWidth="1"/>
    <col min="5121" max="5121" width="16.6666666666667" style="145" customWidth="1"/>
    <col min="5122" max="5122" width="17.1666666666667" style="145" customWidth="1"/>
    <col min="5123" max="5123" width="18.1666666666667" style="145" customWidth="1"/>
    <col min="5124" max="5124" width="14.1666666666667" style="145" customWidth="1"/>
    <col min="5125" max="5126" width="9" style="145"/>
    <col min="5127" max="5127" width="16.6666666666667" style="145" customWidth="1"/>
    <col min="5128" max="5128" width="18.1666666666667" style="145" customWidth="1"/>
    <col min="5129" max="5369" width="9" style="145"/>
    <col min="5370" max="5370" width="6.16666666666667" style="145" customWidth="1"/>
    <col min="5371" max="5371" width="17.6666666666667" style="145" customWidth="1"/>
    <col min="5372" max="5372" width="48.6666666666667" style="145" customWidth="1"/>
    <col min="5373" max="5373" width="15.1666666666667" style="145" customWidth="1"/>
    <col min="5374" max="5374" width="17.1666666666667" style="145" customWidth="1"/>
    <col min="5375" max="5375" width="17.6666666666667" style="145" customWidth="1"/>
    <col min="5376" max="5376" width="18.6666666666667" style="145" customWidth="1"/>
    <col min="5377" max="5377" width="16.6666666666667" style="145" customWidth="1"/>
    <col min="5378" max="5378" width="17.1666666666667" style="145" customWidth="1"/>
    <col min="5379" max="5379" width="18.1666666666667" style="145" customWidth="1"/>
    <col min="5380" max="5380" width="14.1666666666667" style="145" customWidth="1"/>
    <col min="5381" max="5382" width="9" style="145"/>
    <col min="5383" max="5383" width="16.6666666666667" style="145" customWidth="1"/>
    <col min="5384" max="5384" width="18.1666666666667" style="145" customWidth="1"/>
    <col min="5385" max="5625" width="9" style="145"/>
    <col min="5626" max="5626" width="6.16666666666667" style="145" customWidth="1"/>
    <col min="5627" max="5627" width="17.6666666666667" style="145" customWidth="1"/>
    <col min="5628" max="5628" width="48.6666666666667" style="145" customWidth="1"/>
    <col min="5629" max="5629" width="15.1666666666667" style="145" customWidth="1"/>
    <col min="5630" max="5630" width="17.1666666666667" style="145" customWidth="1"/>
    <col min="5631" max="5631" width="17.6666666666667" style="145" customWidth="1"/>
    <col min="5632" max="5632" width="18.6666666666667" style="145" customWidth="1"/>
    <col min="5633" max="5633" width="16.6666666666667" style="145" customWidth="1"/>
    <col min="5634" max="5634" width="17.1666666666667" style="145" customWidth="1"/>
    <col min="5635" max="5635" width="18.1666666666667" style="145" customWidth="1"/>
    <col min="5636" max="5636" width="14.1666666666667" style="145" customWidth="1"/>
    <col min="5637" max="5638" width="9" style="145"/>
    <col min="5639" max="5639" width="16.6666666666667" style="145" customWidth="1"/>
    <col min="5640" max="5640" width="18.1666666666667" style="145" customWidth="1"/>
    <col min="5641" max="5881" width="9" style="145"/>
    <col min="5882" max="5882" width="6.16666666666667" style="145" customWidth="1"/>
    <col min="5883" max="5883" width="17.6666666666667" style="145" customWidth="1"/>
    <col min="5884" max="5884" width="48.6666666666667" style="145" customWidth="1"/>
    <col min="5885" max="5885" width="15.1666666666667" style="145" customWidth="1"/>
    <col min="5886" max="5886" width="17.1666666666667" style="145" customWidth="1"/>
    <col min="5887" max="5887" width="17.6666666666667" style="145" customWidth="1"/>
    <col min="5888" max="5888" width="18.6666666666667" style="145" customWidth="1"/>
    <col min="5889" max="5889" width="16.6666666666667" style="145" customWidth="1"/>
    <col min="5890" max="5890" width="17.1666666666667" style="145" customWidth="1"/>
    <col min="5891" max="5891" width="18.1666666666667" style="145" customWidth="1"/>
    <col min="5892" max="5892" width="14.1666666666667" style="145" customWidth="1"/>
    <col min="5893" max="5894" width="9" style="145"/>
    <col min="5895" max="5895" width="16.6666666666667" style="145" customWidth="1"/>
    <col min="5896" max="5896" width="18.1666666666667" style="145" customWidth="1"/>
    <col min="5897" max="6137" width="9" style="145"/>
    <col min="6138" max="6138" width="6.16666666666667" style="145" customWidth="1"/>
    <col min="6139" max="6139" width="17.6666666666667" style="145" customWidth="1"/>
    <col min="6140" max="6140" width="48.6666666666667" style="145" customWidth="1"/>
    <col min="6141" max="6141" width="15.1666666666667" style="145" customWidth="1"/>
    <col min="6142" max="6142" width="17.1666666666667" style="145" customWidth="1"/>
    <col min="6143" max="6143" width="17.6666666666667" style="145" customWidth="1"/>
    <col min="6144" max="6144" width="18.6666666666667" style="145" customWidth="1"/>
    <col min="6145" max="6145" width="16.6666666666667" style="145" customWidth="1"/>
    <col min="6146" max="6146" width="17.1666666666667" style="145" customWidth="1"/>
    <col min="6147" max="6147" width="18.1666666666667" style="145" customWidth="1"/>
    <col min="6148" max="6148" width="14.1666666666667" style="145" customWidth="1"/>
    <col min="6149" max="6150" width="9" style="145"/>
    <col min="6151" max="6151" width="16.6666666666667" style="145" customWidth="1"/>
    <col min="6152" max="6152" width="18.1666666666667" style="145" customWidth="1"/>
    <col min="6153" max="6393" width="9" style="145"/>
    <col min="6394" max="6394" width="6.16666666666667" style="145" customWidth="1"/>
    <col min="6395" max="6395" width="17.6666666666667" style="145" customWidth="1"/>
    <col min="6396" max="6396" width="48.6666666666667" style="145" customWidth="1"/>
    <col min="6397" max="6397" width="15.1666666666667" style="145" customWidth="1"/>
    <col min="6398" max="6398" width="17.1666666666667" style="145" customWidth="1"/>
    <col min="6399" max="6399" width="17.6666666666667" style="145" customWidth="1"/>
    <col min="6400" max="6400" width="18.6666666666667" style="145" customWidth="1"/>
    <col min="6401" max="6401" width="16.6666666666667" style="145" customWidth="1"/>
    <col min="6402" max="6402" width="17.1666666666667" style="145" customWidth="1"/>
    <col min="6403" max="6403" width="18.1666666666667" style="145" customWidth="1"/>
    <col min="6404" max="6404" width="14.1666666666667" style="145" customWidth="1"/>
    <col min="6405" max="6406" width="9" style="145"/>
    <col min="6407" max="6407" width="16.6666666666667" style="145" customWidth="1"/>
    <col min="6408" max="6408" width="18.1666666666667" style="145" customWidth="1"/>
    <col min="6409" max="6649" width="9" style="145"/>
    <col min="6650" max="6650" width="6.16666666666667" style="145" customWidth="1"/>
    <col min="6651" max="6651" width="17.6666666666667" style="145" customWidth="1"/>
    <col min="6652" max="6652" width="48.6666666666667" style="145" customWidth="1"/>
    <col min="6653" max="6653" width="15.1666666666667" style="145" customWidth="1"/>
    <col min="6654" max="6654" width="17.1666666666667" style="145" customWidth="1"/>
    <col min="6655" max="6655" width="17.6666666666667" style="145" customWidth="1"/>
    <col min="6656" max="6656" width="18.6666666666667" style="145" customWidth="1"/>
    <col min="6657" max="6657" width="16.6666666666667" style="145" customWidth="1"/>
    <col min="6658" max="6658" width="17.1666666666667" style="145" customWidth="1"/>
    <col min="6659" max="6659" width="18.1666666666667" style="145" customWidth="1"/>
    <col min="6660" max="6660" width="14.1666666666667" style="145" customWidth="1"/>
    <col min="6661" max="6662" width="9" style="145"/>
    <col min="6663" max="6663" width="16.6666666666667" style="145" customWidth="1"/>
    <col min="6664" max="6664" width="18.1666666666667" style="145" customWidth="1"/>
    <col min="6665" max="6905" width="9" style="145"/>
    <col min="6906" max="6906" width="6.16666666666667" style="145" customWidth="1"/>
    <col min="6907" max="6907" width="17.6666666666667" style="145" customWidth="1"/>
    <col min="6908" max="6908" width="48.6666666666667" style="145" customWidth="1"/>
    <col min="6909" max="6909" width="15.1666666666667" style="145" customWidth="1"/>
    <col min="6910" max="6910" width="17.1666666666667" style="145" customWidth="1"/>
    <col min="6911" max="6911" width="17.6666666666667" style="145" customWidth="1"/>
    <col min="6912" max="6912" width="18.6666666666667" style="145" customWidth="1"/>
    <col min="6913" max="6913" width="16.6666666666667" style="145" customWidth="1"/>
    <col min="6914" max="6914" width="17.1666666666667" style="145" customWidth="1"/>
    <col min="6915" max="6915" width="18.1666666666667" style="145" customWidth="1"/>
    <col min="6916" max="6916" width="14.1666666666667" style="145" customWidth="1"/>
    <col min="6917" max="6918" width="9" style="145"/>
    <col min="6919" max="6919" width="16.6666666666667" style="145" customWidth="1"/>
    <col min="6920" max="6920" width="18.1666666666667" style="145" customWidth="1"/>
    <col min="6921" max="7161" width="9" style="145"/>
    <col min="7162" max="7162" width="6.16666666666667" style="145" customWidth="1"/>
    <col min="7163" max="7163" width="17.6666666666667" style="145" customWidth="1"/>
    <col min="7164" max="7164" width="48.6666666666667" style="145" customWidth="1"/>
    <col min="7165" max="7165" width="15.1666666666667" style="145" customWidth="1"/>
    <col min="7166" max="7166" width="17.1666666666667" style="145" customWidth="1"/>
    <col min="7167" max="7167" width="17.6666666666667" style="145" customWidth="1"/>
    <col min="7168" max="7168" width="18.6666666666667" style="145" customWidth="1"/>
    <col min="7169" max="7169" width="16.6666666666667" style="145" customWidth="1"/>
    <col min="7170" max="7170" width="17.1666666666667" style="145" customWidth="1"/>
    <col min="7171" max="7171" width="18.1666666666667" style="145" customWidth="1"/>
    <col min="7172" max="7172" width="14.1666666666667" style="145" customWidth="1"/>
    <col min="7173" max="7174" width="9" style="145"/>
    <col min="7175" max="7175" width="16.6666666666667" style="145" customWidth="1"/>
    <col min="7176" max="7176" width="18.1666666666667" style="145" customWidth="1"/>
    <col min="7177" max="7417" width="9" style="145"/>
    <col min="7418" max="7418" width="6.16666666666667" style="145" customWidth="1"/>
    <col min="7419" max="7419" width="17.6666666666667" style="145" customWidth="1"/>
    <col min="7420" max="7420" width="48.6666666666667" style="145" customWidth="1"/>
    <col min="7421" max="7421" width="15.1666666666667" style="145" customWidth="1"/>
    <col min="7422" max="7422" width="17.1666666666667" style="145" customWidth="1"/>
    <col min="7423" max="7423" width="17.6666666666667" style="145" customWidth="1"/>
    <col min="7424" max="7424" width="18.6666666666667" style="145" customWidth="1"/>
    <col min="7425" max="7425" width="16.6666666666667" style="145" customWidth="1"/>
    <col min="7426" max="7426" width="17.1666666666667" style="145" customWidth="1"/>
    <col min="7427" max="7427" width="18.1666666666667" style="145" customWidth="1"/>
    <col min="7428" max="7428" width="14.1666666666667" style="145" customWidth="1"/>
    <col min="7429" max="7430" width="9" style="145"/>
    <col min="7431" max="7431" width="16.6666666666667" style="145" customWidth="1"/>
    <col min="7432" max="7432" width="18.1666666666667" style="145" customWidth="1"/>
    <col min="7433" max="7673" width="9" style="145"/>
    <col min="7674" max="7674" width="6.16666666666667" style="145" customWidth="1"/>
    <col min="7675" max="7675" width="17.6666666666667" style="145" customWidth="1"/>
    <col min="7676" max="7676" width="48.6666666666667" style="145" customWidth="1"/>
    <col min="7677" max="7677" width="15.1666666666667" style="145" customWidth="1"/>
    <col min="7678" max="7678" width="17.1666666666667" style="145" customWidth="1"/>
    <col min="7679" max="7679" width="17.6666666666667" style="145" customWidth="1"/>
    <col min="7680" max="7680" width="18.6666666666667" style="145" customWidth="1"/>
    <col min="7681" max="7681" width="16.6666666666667" style="145" customWidth="1"/>
    <col min="7682" max="7682" width="17.1666666666667" style="145" customWidth="1"/>
    <col min="7683" max="7683" width="18.1666666666667" style="145" customWidth="1"/>
    <col min="7684" max="7684" width="14.1666666666667" style="145" customWidth="1"/>
    <col min="7685" max="7686" width="9" style="145"/>
    <col min="7687" max="7687" width="16.6666666666667" style="145" customWidth="1"/>
    <col min="7688" max="7688" width="18.1666666666667" style="145" customWidth="1"/>
    <col min="7689" max="7929" width="9" style="145"/>
    <col min="7930" max="7930" width="6.16666666666667" style="145" customWidth="1"/>
    <col min="7931" max="7931" width="17.6666666666667" style="145" customWidth="1"/>
    <col min="7932" max="7932" width="48.6666666666667" style="145" customWidth="1"/>
    <col min="7933" max="7933" width="15.1666666666667" style="145" customWidth="1"/>
    <col min="7934" max="7934" width="17.1666666666667" style="145" customWidth="1"/>
    <col min="7935" max="7935" width="17.6666666666667" style="145" customWidth="1"/>
    <col min="7936" max="7936" width="18.6666666666667" style="145" customWidth="1"/>
    <col min="7937" max="7937" width="16.6666666666667" style="145" customWidth="1"/>
    <col min="7938" max="7938" width="17.1666666666667" style="145" customWidth="1"/>
    <col min="7939" max="7939" width="18.1666666666667" style="145" customWidth="1"/>
    <col min="7940" max="7940" width="14.1666666666667" style="145" customWidth="1"/>
    <col min="7941" max="7942" width="9" style="145"/>
    <col min="7943" max="7943" width="16.6666666666667" style="145" customWidth="1"/>
    <col min="7944" max="7944" width="18.1666666666667" style="145" customWidth="1"/>
    <col min="7945" max="8185" width="9" style="145"/>
    <col min="8186" max="8186" width="6.16666666666667" style="145" customWidth="1"/>
    <col min="8187" max="8187" width="17.6666666666667" style="145" customWidth="1"/>
    <col min="8188" max="8188" width="48.6666666666667" style="145" customWidth="1"/>
    <col min="8189" max="8189" width="15.1666666666667" style="145" customWidth="1"/>
    <col min="8190" max="8190" width="17.1666666666667" style="145" customWidth="1"/>
    <col min="8191" max="8191" width="17.6666666666667" style="145" customWidth="1"/>
    <col min="8192" max="8192" width="18.6666666666667" style="145" customWidth="1"/>
    <col min="8193" max="8193" width="16.6666666666667" style="145" customWidth="1"/>
    <col min="8194" max="8194" width="17.1666666666667" style="145" customWidth="1"/>
    <col min="8195" max="8195" width="18.1666666666667" style="145" customWidth="1"/>
    <col min="8196" max="8196" width="14.1666666666667" style="145" customWidth="1"/>
    <col min="8197" max="8198" width="9" style="145"/>
    <col min="8199" max="8199" width="16.6666666666667" style="145" customWidth="1"/>
    <col min="8200" max="8200" width="18.1666666666667" style="145" customWidth="1"/>
    <col min="8201" max="8441" width="9" style="145"/>
    <col min="8442" max="8442" width="6.16666666666667" style="145" customWidth="1"/>
    <col min="8443" max="8443" width="17.6666666666667" style="145" customWidth="1"/>
    <col min="8444" max="8444" width="48.6666666666667" style="145" customWidth="1"/>
    <col min="8445" max="8445" width="15.1666666666667" style="145" customWidth="1"/>
    <col min="8446" max="8446" width="17.1666666666667" style="145" customWidth="1"/>
    <col min="8447" max="8447" width="17.6666666666667" style="145" customWidth="1"/>
    <col min="8448" max="8448" width="18.6666666666667" style="145" customWidth="1"/>
    <col min="8449" max="8449" width="16.6666666666667" style="145" customWidth="1"/>
    <col min="8450" max="8450" width="17.1666666666667" style="145" customWidth="1"/>
    <col min="8451" max="8451" width="18.1666666666667" style="145" customWidth="1"/>
    <col min="8452" max="8452" width="14.1666666666667" style="145" customWidth="1"/>
    <col min="8453" max="8454" width="9" style="145"/>
    <col min="8455" max="8455" width="16.6666666666667" style="145" customWidth="1"/>
    <col min="8456" max="8456" width="18.1666666666667" style="145" customWidth="1"/>
    <col min="8457" max="8697" width="9" style="145"/>
    <col min="8698" max="8698" width="6.16666666666667" style="145" customWidth="1"/>
    <col min="8699" max="8699" width="17.6666666666667" style="145" customWidth="1"/>
    <col min="8700" max="8700" width="48.6666666666667" style="145" customWidth="1"/>
    <col min="8701" max="8701" width="15.1666666666667" style="145" customWidth="1"/>
    <col min="8702" max="8702" width="17.1666666666667" style="145" customWidth="1"/>
    <col min="8703" max="8703" width="17.6666666666667" style="145" customWidth="1"/>
    <col min="8704" max="8704" width="18.6666666666667" style="145" customWidth="1"/>
    <col min="8705" max="8705" width="16.6666666666667" style="145" customWidth="1"/>
    <col min="8706" max="8706" width="17.1666666666667" style="145" customWidth="1"/>
    <col min="8707" max="8707" width="18.1666666666667" style="145" customWidth="1"/>
    <col min="8708" max="8708" width="14.1666666666667" style="145" customWidth="1"/>
    <col min="8709" max="8710" width="9" style="145"/>
    <col min="8711" max="8711" width="16.6666666666667" style="145" customWidth="1"/>
    <col min="8712" max="8712" width="18.1666666666667" style="145" customWidth="1"/>
    <col min="8713" max="8953" width="9" style="145"/>
    <col min="8954" max="8954" width="6.16666666666667" style="145" customWidth="1"/>
    <col min="8955" max="8955" width="17.6666666666667" style="145" customWidth="1"/>
    <col min="8956" max="8956" width="48.6666666666667" style="145" customWidth="1"/>
    <col min="8957" max="8957" width="15.1666666666667" style="145" customWidth="1"/>
    <col min="8958" max="8958" width="17.1666666666667" style="145" customWidth="1"/>
    <col min="8959" max="8959" width="17.6666666666667" style="145" customWidth="1"/>
    <col min="8960" max="8960" width="18.6666666666667" style="145" customWidth="1"/>
    <col min="8961" max="8961" width="16.6666666666667" style="145" customWidth="1"/>
    <col min="8962" max="8962" width="17.1666666666667" style="145" customWidth="1"/>
    <col min="8963" max="8963" width="18.1666666666667" style="145" customWidth="1"/>
    <col min="8964" max="8964" width="14.1666666666667" style="145" customWidth="1"/>
    <col min="8965" max="8966" width="9" style="145"/>
    <col min="8967" max="8967" width="16.6666666666667" style="145" customWidth="1"/>
    <col min="8968" max="8968" width="18.1666666666667" style="145" customWidth="1"/>
    <col min="8969" max="9209" width="9" style="145"/>
    <col min="9210" max="9210" width="6.16666666666667" style="145" customWidth="1"/>
    <col min="9211" max="9211" width="17.6666666666667" style="145" customWidth="1"/>
    <col min="9212" max="9212" width="48.6666666666667" style="145" customWidth="1"/>
    <col min="9213" max="9213" width="15.1666666666667" style="145" customWidth="1"/>
    <col min="9214" max="9214" width="17.1666666666667" style="145" customWidth="1"/>
    <col min="9215" max="9215" width="17.6666666666667" style="145" customWidth="1"/>
    <col min="9216" max="9216" width="18.6666666666667" style="145" customWidth="1"/>
    <col min="9217" max="9217" width="16.6666666666667" style="145" customWidth="1"/>
    <col min="9218" max="9218" width="17.1666666666667" style="145" customWidth="1"/>
    <col min="9219" max="9219" width="18.1666666666667" style="145" customWidth="1"/>
    <col min="9220" max="9220" width="14.1666666666667" style="145" customWidth="1"/>
    <col min="9221" max="9222" width="9" style="145"/>
    <col min="9223" max="9223" width="16.6666666666667" style="145" customWidth="1"/>
    <col min="9224" max="9224" width="18.1666666666667" style="145" customWidth="1"/>
    <col min="9225" max="9465" width="9" style="145"/>
    <col min="9466" max="9466" width="6.16666666666667" style="145" customWidth="1"/>
    <col min="9467" max="9467" width="17.6666666666667" style="145" customWidth="1"/>
    <col min="9468" max="9468" width="48.6666666666667" style="145" customWidth="1"/>
    <col min="9469" max="9469" width="15.1666666666667" style="145" customWidth="1"/>
    <col min="9470" max="9470" width="17.1666666666667" style="145" customWidth="1"/>
    <col min="9471" max="9471" width="17.6666666666667" style="145" customWidth="1"/>
    <col min="9472" max="9472" width="18.6666666666667" style="145" customWidth="1"/>
    <col min="9473" max="9473" width="16.6666666666667" style="145" customWidth="1"/>
    <col min="9474" max="9474" width="17.1666666666667" style="145" customWidth="1"/>
    <col min="9475" max="9475" width="18.1666666666667" style="145" customWidth="1"/>
    <col min="9476" max="9476" width="14.1666666666667" style="145" customWidth="1"/>
    <col min="9477" max="9478" width="9" style="145"/>
    <col min="9479" max="9479" width="16.6666666666667" style="145" customWidth="1"/>
    <col min="9480" max="9480" width="18.1666666666667" style="145" customWidth="1"/>
    <col min="9481" max="9721" width="9" style="145"/>
    <col min="9722" max="9722" width="6.16666666666667" style="145" customWidth="1"/>
    <col min="9723" max="9723" width="17.6666666666667" style="145" customWidth="1"/>
    <col min="9724" max="9724" width="48.6666666666667" style="145" customWidth="1"/>
    <col min="9725" max="9725" width="15.1666666666667" style="145" customWidth="1"/>
    <col min="9726" max="9726" width="17.1666666666667" style="145" customWidth="1"/>
    <col min="9727" max="9727" width="17.6666666666667" style="145" customWidth="1"/>
    <col min="9728" max="9728" width="18.6666666666667" style="145" customWidth="1"/>
    <col min="9729" max="9729" width="16.6666666666667" style="145" customWidth="1"/>
    <col min="9730" max="9730" width="17.1666666666667" style="145" customWidth="1"/>
    <col min="9731" max="9731" width="18.1666666666667" style="145" customWidth="1"/>
    <col min="9732" max="9732" width="14.1666666666667" style="145" customWidth="1"/>
    <col min="9733" max="9734" width="9" style="145"/>
    <col min="9735" max="9735" width="16.6666666666667" style="145" customWidth="1"/>
    <col min="9736" max="9736" width="18.1666666666667" style="145" customWidth="1"/>
    <col min="9737" max="9977" width="9" style="145"/>
    <col min="9978" max="9978" width="6.16666666666667" style="145" customWidth="1"/>
    <col min="9979" max="9979" width="17.6666666666667" style="145" customWidth="1"/>
    <col min="9980" max="9980" width="48.6666666666667" style="145" customWidth="1"/>
    <col min="9981" max="9981" width="15.1666666666667" style="145" customWidth="1"/>
    <col min="9982" max="9982" width="17.1666666666667" style="145" customWidth="1"/>
    <col min="9983" max="9983" width="17.6666666666667" style="145" customWidth="1"/>
    <col min="9984" max="9984" width="18.6666666666667" style="145" customWidth="1"/>
    <col min="9985" max="9985" width="16.6666666666667" style="145" customWidth="1"/>
    <col min="9986" max="9986" width="17.1666666666667" style="145" customWidth="1"/>
    <col min="9987" max="9987" width="18.1666666666667" style="145" customWidth="1"/>
    <col min="9988" max="9988" width="14.1666666666667" style="145" customWidth="1"/>
    <col min="9989" max="9990" width="9" style="145"/>
    <col min="9991" max="9991" width="16.6666666666667" style="145" customWidth="1"/>
    <col min="9992" max="9992" width="18.1666666666667" style="145" customWidth="1"/>
    <col min="9993" max="10233" width="9" style="145"/>
    <col min="10234" max="10234" width="6.16666666666667" style="145" customWidth="1"/>
    <col min="10235" max="10235" width="17.6666666666667" style="145" customWidth="1"/>
    <col min="10236" max="10236" width="48.6666666666667" style="145" customWidth="1"/>
    <col min="10237" max="10237" width="15.1666666666667" style="145" customWidth="1"/>
    <col min="10238" max="10238" width="17.1666666666667" style="145" customWidth="1"/>
    <col min="10239" max="10239" width="17.6666666666667" style="145" customWidth="1"/>
    <col min="10240" max="10240" width="18.6666666666667" style="145" customWidth="1"/>
    <col min="10241" max="10241" width="16.6666666666667" style="145" customWidth="1"/>
    <col min="10242" max="10242" width="17.1666666666667" style="145" customWidth="1"/>
    <col min="10243" max="10243" width="18.1666666666667" style="145" customWidth="1"/>
    <col min="10244" max="10244" width="14.1666666666667" style="145" customWidth="1"/>
    <col min="10245" max="10246" width="9" style="145"/>
    <col min="10247" max="10247" width="16.6666666666667" style="145" customWidth="1"/>
    <col min="10248" max="10248" width="18.1666666666667" style="145" customWidth="1"/>
    <col min="10249" max="10489" width="9" style="145"/>
    <col min="10490" max="10490" width="6.16666666666667" style="145" customWidth="1"/>
    <col min="10491" max="10491" width="17.6666666666667" style="145" customWidth="1"/>
    <col min="10492" max="10492" width="48.6666666666667" style="145" customWidth="1"/>
    <col min="10493" max="10493" width="15.1666666666667" style="145" customWidth="1"/>
    <col min="10494" max="10494" width="17.1666666666667" style="145" customWidth="1"/>
    <col min="10495" max="10495" width="17.6666666666667" style="145" customWidth="1"/>
    <col min="10496" max="10496" width="18.6666666666667" style="145" customWidth="1"/>
    <col min="10497" max="10497" width="16.6666666666667" style="145" customWidth="1"/>
    <col min="10498" max="10498" width="17.1666666666667" style="145" customWidth="1"/>
    <col min="10499" max="10499" width="18.1666666666667" style="145" customWidth="1"/>
    <col min="10500" max="10500" width="14.1666666666667" style="145" customWidth="1"/>
    <col min="10501" max="10502" width="9" style="145"/>
    <col min="10503" max="10503" width="16.6666666666667" style="145" customWidth="1"/>
    <col min="10504" max="10504" width="18.1666666666667" style="145" customWidth="1"/>
    <col min="10505" max="10745" width="9" style="145"/>
    <col min="10746" max="10746" width="6.16666666666667" style="145" customWidth="1"/>
    <col min="10747" max="10747" width="17.6666666666667" style="145" customWidth="1"/>
    <col min="10748" max="10748" width="48.6666666666667" style="145" customWidth="1"/>
    <col min="10749" max="10749" width="15.1666666666667" style="145" customWidth="1"/>
    <col min="10750" max="10750" width="17.1666666666667" style="145" customWidth="1"/>
    <col min="10751" max="10751" width="17.6666666666667" style="145" customWidth="1"/>
    <col min="10752" max="10752" width="18.6666666666667" style="145" customWidth="1"/>
    <col min="10753" max="10753" width="16.6666666666667" style="145" customWidth="1"/>
    <col min="10754" max="10754" width="17.1666666666667" style="145" customWidth="1"/>
    <col min="10755" max="10755" width="18.1666666666667" style="145" customWidth="1"/>
    <col min="10756" max="10756" width="14.1666666666667" style="145" customWidth="1"/>
    <col min="10757" max="10758" width="9" style="145"/>
    <col min="10759" max="10759" width="16.6666666666667" style="145" customWidth="1"/>
    <col min="10760" max="10760" width="18.1666666666667" style="145" customWidth="1"/>
    <col min="10761" max="11001" width="9" style="145"/>
    <col min="11002" max="11002" width="6.16666666666667" style="145" customWidth="1"/>
    <col min="11003" max="11003" width="17.6666666666667" style="145" customWidth="1"/>
    <col min="11004" max="11004" width="48.6666666666667" style="145" customWidth="1"/>
    <col min="11005" max="11005" width="15.1666666666667" style="145" customWidth="1"/>
    <col min="11006" max="11006" width="17.1666666666667" style="145" customWidth="1"/>
    <col min="11007" max="11007" width="17.6666666666667" style="145" customWidth="1"/>
    <col min="11008" max="11008" width="18.6666666666667" style="145" customWidth="1"/>
    <col min="11009" max="11009" width="16.6666666666667" style="145" customWidth="1"/>
    <col min="11010" max="11010" width="17.1666666666667" style="145" customWidth="1"/>
    <col min="11011" max="11011" width="18.1666666666667" style="145" customWidth="1"/>
    <col min="11012" max="11012" width="14.1666666666667" style="145" customWidth="1"/>
    <col min="11013" max="11014" width="9" style="145"/>
    <col min="11015" max="11015" width="16.6666666666667" style="145" customWidth="1"/>
    <col min="11016" max="11016" width="18.1666666666667" style="145" customWidth="1"/>
    <col min="11017" max="11257" width="9" style="145"/>
    <col min="11258" max="11258" width="6.16666666666667" style="145" customWidth="1"/>
    <col min="11259" max="11259" width="17.6666666666667" style="145" customWidth="1"/>
    <col min="11260" max="11260" width="48.6666666666667" style="145" customWidth="1"/>
    <col min="11261" max="11261" width="15.1666666666667" style="145" customWidth="1"/>
    <col min="11262" max="11262" width="17.1666666666667" style="145" customWidth="1"/>
    <col min="11263" max="11263" width="17.6666666666667" style="145" customWidth="1"/>
    <col min="11264" max="11264" width="18.6666666666667" style="145" customWidth="1"/>
    <col min="11265" max="11265" width="16.6666666666667" style="145" customWidth="1"/>
    <col min="11266" max="11266" width="17.1666666666667" style="145" customWidth="1"/>
    <col min="11267" max="11267" width="18.1666666666667" style="145" customWidth="1"/>
    <col min="11268" max="11268" width="14.1666666666667" style="145" customWidth="1"/>
    <col min="11269" max="11270" width="9" style="145"/>
    <col min="11271" max="11271" width="16.6666666666667" style="145" customWidth="1"/>
    <col min="11272" max="11272" width="18.1666666666667" style="145" customWidth="1"/>
    <col min="11273" max="11513" width="9" style="145"/>
    <col min="11514" max="11514" width="6.16666666666667" style="145" customWidth="1"/>
    <col min="11515" max="11515" width="17.6666666666667" style="145" customWidth="1"/>
    <col min="11516" max="11516" width="48.6666666666667" style="145" customWidth="1"/>
    <col min="11517" max="11517" width="15.1666666666667" style="145" customWidth="1"/>
    <col min="11518" max="11518" width="17.1666666666667" style="145" customWidth="1"/>
    <col min="11519" max="11519" width="17.6666666666667" style="145" customWidth="1"/>
    <col min="11520" max="11520" width="18.6666666666667" style="145" customWidth="1"/>
    <col min="11521" max="11521" width="16.6666666666667" style="145" customWidth="1"/>
    <col min="11522" max="11522" width="17.1666666666667" style="145" customWidth="1"/>
    <col min="11523" max="11523" width="18.1666666666667" style="145" customWidth="1"/>
    <col min="11524" max="11524" width="14.1666666666667" style="145" customWidth="1"/>
    <col min="11525" max="11526" width="9" style="145"/>
    <col min="11527" max="11527" width="16.6666666666667" style="145" customWidth="1"/>
    <col min="11528" max="11528" width="18.1666666666667" style="145" customWidth="1"/>
    <col min="11529" max="11769" width="9" style="145"/>
    <col min="11770" max="11770" width="6.16666666666667" style="145" customWidth="1"/>
    <col min="11771" max="11771" width="17.6666666666667" style="145" customWidth="1"/>
    <col min="11772" max="11772" width="48.6666666666667" style="145" customWidth="1"/>
    <col min="11773" max="11773" width="15.1666666666667" style="145" customWidth="1"/>
    <col min="11774" max="11774" width="17.1666666666667" style="145" customWidth="1"/>
    <col min="11775" max="11775" width="17.6666666666667" style="145" customWidth="1"/>
    <col min="11776" max="11776" width="18.6666666666667" style="145" customWidth="1"/>
    <col min="11777" max="11777" width="16.6666666666667" style="145" customWidth="1"/>
    <col min="11778" max="11778" width="17.1666666666667" style="145" customWidth="1"/>
    <col min="11779" max="11779" width="18.1666666666667" style="145" customWidth="1"/>
    <col min="11780" max="11780" width="14.1666666666667" style="145" customWidth="1"/>
    <col min="11781" max="11782" width="9" style="145"/>
    <col min="11783" max="11783" width="16.6666666666667" style="145" customWidth="1"/>
    <col min="11784" max="11784" width="18.1666666666667" style="145" customWidth="1"/>
    <col min="11785" max="12025" width="9" style="145"/>
    <col min="12026" max="12026" width="6.16666666666667" style="145" customWidth="1"/>
    <col min="12027" max="12027" width="17.6666666666667" style="145" customWidth="1"/>
    <col min="12028" max="12028" width="48.6666666666667" style="145" customWidth="1"/>
    <col min="12029" max="12029" width="15.1666666666667" style="145" customWidth="1"/>
    <col min="12030" max="12030" width="17.1666666666667" style="145" customWidth="1"/>
    <col min="12031" max="12031" width="17.6666666666667" style="145" customWidth="1"/>
    <col min="12032" max="12032" width="18.6666666666667" style="145" customWidth="1"/>
    <col min="12033" max="12033" width="16.6666666666667" style="145" customWidth="1"/>
    <col min="12034" max="12034" width="17.1666666666667" style="145" customWidth="1"/>
    <col min="12035" max="12035" width="18.1666666666667" style="145" customWidth="1"/>
    <col min="12036" max="12036" width="14.1666666666667" style="145" customWidth="1"/>
    <col min="12037" max="12038" width="9" style="145"/>
    <col min="12039" max="12039" width="16.6666666666667" style="145" customWidth="1"/>
    <col min="12040" max="12040" width="18.1666666666667" style="145" customWidth="1"/>
    <col min="12041" max="12281" width="9" style="145"/>
    <col min="12282" max="12282" width="6.16666666666667" style="145" customWidth="1"/>
    <col min="12283" max="12283" width="17.6666666666667" style="145" customWidth="1"/>
    <col min="12284" max="12284" width="48.6666666666667" style="145" customWidth="1"/>
    <col min="12285" max="12285" width="15.1666666666667" style="145" customWidth="1"/>
    <col min="12286" max="12286" width="17.1666666666667" style="145" customWidth="1"/>
    <col min="12287" max="12287" width="17.6666666666667" style="145" customWidth="1"/>
    <col min="12288" max="12288" width="18.6666666666667" style="145" customWidth="1"/>
    <col min="12289" max="12289" width="16.6666666666667" style="145" customWidth="1"/>
    <col min="12290" max="12290" width="17.1666666666667" style="145" customWidth="1"/>
    <col min="12291" max="12291" width="18.1666666666667" style="145" customWidth="1"/>
    <col min="12292" max="12292" width="14.1666666666667" style="145" customWidth="1"/>
    <col min="12293" max="12294" width="9" style="145"/>
    <col min="12295" max="12295" width="16.6666666666667" style="145" customWidth="1"/>
    <col min="12296" max="12296" width="18.1666666666667" style="145" customWidth="1"/>
    <col min="12297" max="12537" width="9" style="145"/>
    <col min="12538" max="12538" width="6.16666666666667" style="145" customWidth="1"/>
    <col min="12539" max="12539" width="17.6666666666667" style="145" customWidth="1"/>
    <col min="12540" max="12540" width="48.6666666666667" style="145" customWidth="1"/>
    <col min="12541" max="12541" width="15.1666666666667" style="145" customWidth="1"/>
    <col min="12542" max="12542" width="17.1666666666667" style="145" customWidth="1"/>
    <col min="12543" max="12543" width="17.6666666666667" style="145" customWidth="1"/>
    <col min="12544" max="12544" width="18.6666666666667" style="145" customWidth="1"/>
    <col min="12545" max="12545" width="16.6666666666667" style="145" customWidth="1"/>
    <col min="12546" max="12546" width="17.1666666666667" style="145" customWidth="1"/>
    <col min="12547" max="12547" width="18.1666666666667" style="145" customWidth="1"/>
    <col min="12548" max="12548" width="14.1666666666667" style="145" customWidth="1"/>
    <col min="12549" max="12550" width="9" style="145"/>
    <col min="12551" max="12551" width="16.6666666666667" style="145" customWidth="1"/>
    <col min="12552" max="12552" width="18.1666666666667" style="145" customWidth="1"/>
    <col min="12553" max="12793" width="9" style="145"/>
    <col min="12794" max="12794" width="6.16666666666667" style="145" customWidth="1"/>
    <col min="12795" max="12795" width="17.6666666666667" style="145" customWidth="1"/>
    <col min="12796" max="12796" width="48.6666666666667" style="145" customWidth="1"/>
    <col min="12797" max="12797" width="15.1666666666667" style="145" customWidth="1"/>
    <col min="12798" max="12798" width="17.1666666666667" style="145" customWidth="1"/>
    <col min="12799" max="12799" width="17.6666666666667" style="145" customWidth="1"/>
    <col min="12800" max="12800" width="18.6666666666667" style="145" customWidth="1"/>
    <col min="12801" max="12801" width="16.6666666666667" style="145" customWidth="1"/>
    <col min="12802" max="12802" width="17.1666666666667" style="145" customWidth="1"/>
    <col min="12803" max="12803" width="18.1666666666667" style="145" customWidth="1"/>
    <col min="12804" max="12804" width="14.1666666666667" style="145" customWidth="1"/>
    <col min="12805" max="12806" width="9" style="145"/>
    <col min="12807" max="12807" width="16.6666666666667" style="145" customWidth="1"/>
    <col min="12808" max="12808" width="18.1666666666667" style="145" customWidth="1"/>
    <col min="12809" max="13049" width="9" style="145"/>
    <col min="13050" max="13050" width="6.16666666666667" style="145" customWidth="1"/>
    <col min="13051" max="13051" width="17.6666666666667" style="145" customWidth="1"/>
    <col min="13052" max="13052" width="48.6666666666667" style="145" customWidth="1"/>
    <col min="13053" max="13053" width="15.1666666666667" style="145" customWidth="1"/>
    <col min="13054" max="13054" width="17.1666666666667" style="145" customWidth="1"/>
    <col min="13055" max="13055" width="17.6666666666667" style="145" customWidth="1"/>
    <col min="13056" max="13056" width="18.6666666666667" style="145" customWidth="1"/>
    <col min="13057" max="13057" width="16.6666666666667" style="145" customWidth="1"/>
    <col min="13058" max="13058" width="17.1666666666667" style="145" customWidth="1"/>
    <col min="13059" max="13059" width="18.1666666666667" style="145" customWidth="1"/>
    <col min="13060" max="13060" width="14.1666666666667" style="145" customWidth="1"/>
    <col min="13061" max="13062" width="9" style="145"/>
    <col min="13063" max="13063" width="16.6666666666667" style="145" customWidth="1"/>
    <col min="13064" max="13064" width="18.1666666666667" style="145" customWidth="1"/>
    <col min="13065" max="13305" width="9" style="145"/>
    <col min="13306" max="13306" width="6.16666666666667" style="145" customWidth="1"/>
    <col min="13307" max="13307" width="17.6666666666667" style="145" customWidth="1"/>
    <col min="13308" max="13308" width="48.6666666666667" style="145" customWidth="1"/>
    <col min="13309" max="13309" width="15.1666666666667" style="145" customWidth="1"/>
    <col min="13310" max="13310" width="17.1666666666667" style="145" customWidth="1"/>
    <col min="13311" max="13311" width="17.6666666666667" style="145" customWidth="1"/>
    <col min="13312" max="13312" width="18.6666666666667" style="145" customWidth="1"/>
    <col min="13313" max="13313" width="16.6666666666667" style="145" customWidth="1"/>
    <col min="13314" max="13314" width="17.1666666666667" style="145" customWidth="1"/>
    <col min="13315" max="13315" width="18.1666666666667" style="145" customWidth="1"/>
    <col min="13316" max="13316" width="14.1666666666667" style="145" customWidth="1"/>
    <col min="13317" max="13318" width="9" style="145"/>
    <col min="13319" max="13319" width="16.6666666666667" style="145" customWidth="1"/>
    <col min="13320" max="13320" width="18.1666666666667" style="145" customWidth="1"/>
    <col min="13321" max="13561" width="9" style="145"/>
    <col min="13562" max="13562" width="6.16666666666667" style="145" customWidth="1"/>
    <col min="13563" max="13563" width="17.6666666666667" style="145" customWidth="1"/>
    <col min="13564" max="13564" width="48.6666666666667" style="145" customWidth="1"/>
    <col min="13565" max="13565" width="15.1666666666667" style="145" customWidth="1"/>
    <col min="13566" max="13566" width="17.1666666666667" style="145" customWidth="1"/>
    <col min="13567" max="13567" width="17.6666666666667" style="145" customWidth="1"/>
    <col min="13568" max="13568" width="18.6666666666667" style="145" customWidth="1"/>
    <col min="13569" max="13569" width="16.6666666666667" style="145" customWidth="1"/>
    <col min="13570" max="13570" width="17.1666666666667" style="145" customWidth="1"/>
    <col min="13571" max="13571" width="18.1666666666667" style="145" customWidth="1"/>
    <col min="13572" max="13572" width="14.1666666666667" style="145" customWidth="1"/>
    <col min="13573" max="13574" width="9" style="145"/>
    <col min="13575" max="13575" width="16.6666666666667" style="145" customWidth="1"/>
    <col min="13576" max="13576" width="18.1666666666667" style="145" customWidth="1"/>
    <col min="13577" max="13817" width="9" style="145"/>
    <col min="13818" max="13818" width="6.16666666666667" style="145" customWidth="1"/>
    <col min="13819" max="13819" width="17.6666666666667" style="145" customWidth="1"/>
    <col min="13820" max="13820" width="48.6666666666667" style="145" customWidth="1"/>
    <col min="13821" max="13821" width="15.1666666666667" style="145" customWidth="1"/>
    <col min="13822" max="13822" width="17.1666666666667" style="145" customWidth="1"/>
    <col min="13823" max="13823" width="17.6666666666667" style="145" customWidth="1"/>
    <col min="13824" max="13824" width="18.6666666666667" style="145" customWidth="1"/>
    <col min="13825" max="13825" width="16.6666666666667" style="145" customWidth="1"/>
    <col min="13826" max="13826" width="17.1666666666667" style="145" customWidth="1"/>
    <col min="13827" max="13827" width="18.1666666666667" style="145" customWidth="1"/>
    <col min="13828" max="13828" width="14.1666666666667" style="145" customWidth="1"/>
    <col min="13829" max="13830" width="9" style="145"/>
    <col min="13831" max="13831" width="16.6666666666667" style="145" customWidth="1"/>
    <col min="13832" max="13832" width="18.1666666666667" style="145" customWidth="1"/>
    <col min="13833" max="14073" width="9" style="145"/>
    <col min="14074" max="14074" width="6.16666666666667" style="145" customWidth="1"/>
    <col min="14075" max="14075" width="17.6666666666667" style="145" customWidth="1"/>
    <col min="14076" max="14076" width="48.6666666666667" style="145" customWidth="1"/>
    <col min="14077" max="14077" width="15.1666666666667" style="145" customWidth="1"/>
    <col min="14078" max="14078" width="17.1666666666667" style="145" customWidth="1"/>
    <col min="14079" max="14079" width="17.6666666666667" style="145" customWidth="1"/>
    <col min="14080" max="14080" width="18.6666666666667" style="145" customWidth="1"/>
    <col min="14081" max="14081" width="16.6666666666667" style="145" customWidth="1"/>
    <col min="14082" max="14082" width="17.1666666666667" style="145" customWidth="1"/>
    <col min="14083" max="14083" width="18.1666666666667" style="145" customWidth="1"/>
    <col min="14084" max="14084" width="14.1666666666667" style="145" customWidth="1"/>
    <col min="14085" max="14086" width="9" style="145"/>
    <col min="14087" max="14087" width="16.6666666666667" style="145" customWidth="1"/>
    <col min="14088" max="14088" width="18.1666666666667" style="145" customWidth="1"/>
    <col min="14089" max="14329" width="9" style="145"/>
    <col min="14330" max="14330" width="6.16666666666667" style="145" customWidth="1"/>
    <col min="14331" max="14331" width="17.6666666666667" style="145" customWidth="1"/>
    <col min="14332" max="14332" width="48.6666666666667" style="145" customWidth="1"/>
    <col min="14333" max="14333" width="15.1666666666667" style="145" customWidth="1"/>
    <col min="14334" max="14334" width="17.1666666666667" style="145" customWidth="1"/>
    <col min="14335" max="14335" width="17.6666666666667" style="145" customWidth="1"/>
    <col min="14336" max="14336" width="18.6666666666667" style="145" customWidth="1"/>
    <col min="14337" max="14337" width="16.6666666666667" style="145" customWidth="1"/>
    <col min="14338" max="14338" width="17.1666666666667" style="145" customWidth="1"/>
    <col min="14339" max="14339" width="18.1666666666667" style="145" customWidth="1"/>
    <col min="14340" max="14340" width="14.1666666666667" style="145" customWidth="1"/>
    <col min="14341" max="14342" width="9" style="145"/>
    <col min="14343" max="14343" width="16.6666666666667" style="145" customWidth="1"/>
    <col min="14344" max="14344" width="18.1666666666667" style="145" customWidth="1"/>
    <col min="14345" max="14585" width="9" style="145"/>
    <col min="14586" max="14586" width="6.16666666666667" style="145" customWidth="1"/>
    <col min="14587" max="14587" width="17.6666666666667" style="145" customWidth="1"/>
    <col min="14588" max="14588" width="48.6666666666667" style="145" customWidth="1"/>
    <col min="14589" max="14589" width="15.1666666666667" style="145" customWidth="1"/>
    <col min="14590" max="14590" width="17.1666666666667" style="145" customWidth="1"/>
    <col min="14591" max="14591" width="17.6666666666667" style="145" customWidth="1"/>
    <col min="14592" max="14592" width="18.6666666666667" style="145" customWidth="1"/>
    <col min="14593" max="14593" width="16.6666666666667" style="145" customWidth="1"/>
    <col min="14594" max="14594" width="17.1666666666667" style="145" customWidth="1"/>
    <col min="14595" max="14595" width="18.1666666666667" style="145" customWidth="1"/>
    <col min="14596" max="14596" width="14.1666666666667" style="145" customWidth="1"/>
    <col min="14597" max="14598" width="9" style="145"/>
    <col min="14599" max="14599" width="16.6666666666667" style="145" customWidth="1"/>
    <col min="14600" max="14600" width="18.1666666666667" style="145" customWidth="1"/>
    <col min="14601" max="14841" width="9" style="145"/>
    <col min="14842" max="14842" width="6.16666666666667" style="145" customWidth="1"/>
    <col min="14843" max="14843" width="17.6666666666667" style="145" customWidth="1"/>
    <col min="14844" max="14844" width="48.6666666666667" style="145" customWidth="1"/>
    <col min="14845" max="14845" width="15.1666666666667" style="145" customWidth="1"/>
    <col min="14846" max="14846" width="17.1666666666667" style="145" customWidth="1"/>
    <col min="14847" max="14847" width="17.6666666666667" style="145" customWidth="1"/>
    <col min="14848" max="14848" width="18.6666666666667" style="145" customWidth="1"/>
    <col min="14849" max="14849" width="16.6666666666667" style="145" customWidth="1"/>
    <col min="14850" max="14850" width="17.1666666666667" style="145" customWidth="1"/>
    <col min="14851" max="14851" width="18.1666666666667" style="145" customWidth="1"/>
    <col min="14852" max="14852" width="14.1666666666667" style="145" customWidth="1"/>
    <col min="14853" max="14854" width="9" style="145"/>
    <col min="14855" max="14855" width="16.6666666666667" style="145" customWidth="1"/>
    <col min="14856" max="14856" width="18.1666666666667" style="145" customWidth="1"/>
    <col min="14857" max="15097" width="9" style="145"/>
    <col min="15098" max="15098" width="6.16666666666667" style="145" customWidth="1"/>
    <col min="15099" max="15099" width="17.6666666666667" style="145" customWidth="1"/>
    <col min="15100" max="15100" width="48.6666666666667" style="145" customWidth="1"/>
    <col min="15101" max="15101" width="15.1666666666667" style="145" customWidth="1"/>
    <col min="15102" max="15102" width="17.1666666666667" style="145" customWidth="1"/>
    <col min="15103" max="15103" width="17.6666666666667" style="145" customWidth="1"/>
    <col min="15104" max="15104" width="18.6666666666667" style="145" customWidth="1"/>
    <col min="15105" max="15105" width="16.6666666666667" style="145" customWidth="1"/>
    <col min="15106" max="15106" width="17.1666666666667" style="145" customWidth="1"/>
    <col min="15107" max="15107" width="18.1666666666667" style="145" customWidth="1"/>
    <col min="15108" max="15108" width="14.1666666666667" style="145" customWidth="1"/>
    <col min="15109" max="15110" width="9" style="145"/>
    <col min="15111" max="15111" width="16.6666666666667" style="145" customWidth="1"/>
    <col min="15112" max="15112" width="18.1666666666667" style="145" customWidth="1"/>
    <col min="15113" max="15353" width="9" style="145"/>
    <col min="15354" max="15354" width="6.16666666666667" style="145" customWidth="1"/>
    <col min="15355" max="15355" width="17.6666666666667" style="145" customWidth="1"/>
    <col min="15356" max="15356" width="48.6666666666667" style="145" customWidth="1"/>
    <col min="15357" max="15357" width="15.1666666666667" style="145" customWidth="1"/>
    <col min="15358" max="15358" width="17.1666666666667" style="145" customWidth="1"/>
    <col min="15359" max="15359" width="17.6666666666667" style="145" customWidth="1"/>
    <col min="15360" max="15360" width="18.6666666666667" style="145" customWidth="1"/>
    <col min="15361" max="15361" width="16.6666666666667" style="145" customWidth="1"/>
    <col min="15362" max="15362" width="17.1666666666667" style="145" customWidth="1"/>
    <col min="15363" max="15363" width="18.1666666666667" style="145" customWidth="1"/>
    <col min="15364" max="15364" width="14.1666666666667" style="145" customWidth="1"/>
    <col min="15365" max="15366" width="9" style="145"/>
    <col min="15367" max="15367" width="16.6666666666667" style="145" customWidth="1"/>
    <col min="15368" max="15368" width="18.1666666666667" style="145" customWidth="1"/>
    <col min="15369" max="15609" width="9" style="145"/>
    <col min="15610" max="15610" width="6.16666666666667" style="145" customWidth="1"/>
    <col min="15611" max="15611" width="17.6666666666667" style="145" customWidth="1"/>
    <col min="15612" max="15612" width="48.6666666666667" style="145" customWidth="1"/>
    <col min="15613" max="15613" width="15.1666666666667" style="145" customWidth="1"/>
    <col min="15614" max="15614" width="17.1666666666667" style="145" customWidth="1"/>
    <col min="15615" max="15615" width="17.6666666666667" style="145" customWidth="1"/>
    <col min="15616" max="15616" width="18.6666666666667" style="145" customWidth="1"/>
    <col min="15617" max="15617" width="16.6666666666667" style="145" customWidth="1"/>
    <col min="15618" max="15618" width="17.1666666666667" style="145" customWidth="1"/>
    <col min="15619" max="15619" width="18.1666666666667" style="145" customWidth="1"/>
    <col min="15620" max="15620" width="14.1666666666667" style="145" customWidth="1"/>
    <col min="15621" max="15622" width="9" style="145"/>
    <col min="15623" max="15623" width="16.6666666666667" style="145" customWidth="1"/>
    <col min="15624" max="15624" width="18.1666666666667" style="145" customWidth="1"/>
    <col min="15625" max="15865" width="9" style="145"/>
    <col min="15866" max="15866" width="6.16666666666667" style="145" customWidth="1"/>
    <col min="15867" max="15867" width="17.6666666666667" style="145" customWidth="1"/>
    <col min="15868" max="15868" width="48.6666666666667" style="145" customWidth="1"/>
    <col min="15869" max="15869" width="15.1666666666667" style="145" customWidth="1"/>
    <col min="15870" max="15870" width="17.1666666666667" style="145" customWidth="1"/>
    <col min="15871" max="15871" width="17.6666666666667" style="145" customWidth="1"/>
    <col min="15872" max="15872" width="18.6666666666667" style="145" customWidth="1"/>
    <col min="15873" max="15873" width="16.6666666666667" style="145" customWidth="1"/>
    <col min="15874" max="15874" width="17.1666666666667" style="145" customWidth="1"/>
    <col min="15875" max="15875" width="18.1666666666667" style="145" customWidth="1"/>
    <col min="15876" max="15876" width="14.1666666666667" style="145" customWidth="1"/>
    <col min="15877" max="15878" width="9" style="145"/>
    <col min="15879" max="15879" width="16.6666666666667" style="145" customWidth="1"/>
    <col min="15880" max="15880" width="18.1666666666667" style="145" customWidth="1"/>
    <col min="15881" max="16121" width="9" style="145"/>
    <col min="16122" max="16122" width="6.16666666666667" style="145" customWidth="1"/>
    <col min="16123" max="16123" width="17.6666666666667" style="145" customWidth="1"/>
    <col min="16124" max="16124" width="48.6666666666667" style="145" customWidth="1"/>
    <col min="16125" max="16125" width="15.1666666666667" style="145" customWidth="1"/>
    <col min="16126" max="16126" width="17.1666666666667" style="145" customWidth="1"/>
    <col min="16127" max="16127" width="17.6666666666667" style="145" customWidth="1"/>
    <col min="16128" max="16128" width="18.6666666666667" style="145" customWidth="1"/>
    <col min="16129" max="16129" width="16.6666666666667" style="145" customWidth="1"/>
    <col min="16130" max="16130" width="17.1666666666667" style="145" customWidth="1"/>
    <col min="16131" max="16131" width="18.1666666666667" style="145" customWidth="1"/>
    <col min="16132" max="16132" width="14.1666666666667" style="145" customWidth="1"/>
    <col min="16133" max="16134" width="9" style="145"/>
    <col min="16135" max="16135" width="16.6666666666667" style="145" customWidth="1"/>
    <col min="16136" max="16136" width="18.1666666666667" style="145" customWidth="1"/>
    <col min="16137" max="16384" width="9" style="145"/>
  </cols>
  <sheetData>
    <row r="1" spans="1:10">
      <c r="A1" s="4" t="s">
        <v>398</v>
      </c>
    </row>
    <row r="2" ht="20.4" spans="1:10">
      <c r="A2" s="148" t="s">
        <v>1470</v>
      </c>
      <c r="B2" s="148"/>
      <c r="C2" s="148"/>
      <c r="D2" s="148"/>
      <c r="E2" s="148"/>
      <c r="F2" s="148"/>
      <c r="G2" s="148"/>
      <c r="H2" s="148"/>
      <c r="I2" s="148"/>
    </row>
    <row r="3" s="144" customFormat="1" ht="15.75" customHeight="1" spans="1:10">
      <c r="A3" s="149" t="str">
        <f>"评估基准日："&amp;TEXT(基本信息输入表!M7,"yyyy年mm月dd日")</f>
        <v>评估基准日：2025年11月30日</v>
      </c>
      <c r="B3" s="149"/>
      <c r="C3" s="149"/>
      <c r="D3" s="149"/>
      <c r="E3" s="149"/>
      <c r="F3" s="149"/>
      <c r="G3" s="149"/>
      <c r="H3" s="149"/>
      <c r="I3" s="150" t="s">
        <v>1471</v>
      </c>
    </row>
    <row r="4" s="144" customFormat="1" ht="15.75" customHeight="1" spans="1:10">
      <c r="A4" s="149"/>
      <c r="B4" s="149"/>
      <c r="C4" s="149"/>
      <c r="D4" s="149"/>
      <c r="E4" s="149"/>
      <c r="F4" s="149"/>
      <c r="G4" s="149"/>
      <c r="H4" s="149"/>
      <c r="I4" s="149"/>
    </row>
    <row r="5" s="144" customFormat="1" ht="15.75" customHeight="1" spans="1:10">
      <c r="A5" s="151" t="str">
        <f>基本信息输入表!K6&amp;"："&amp;基本信息输入表!M6</f>
        <v>产权持有人：湖北省徽工生物技本研究有限公司</v>
      </c>
      <c r="B5" s="151"/>
      <c r="D5" s="149"/>
      <c r="E5" s="149"/>
      <c r="H5" s="152" t="str">
        <f>"金额单位："&amp;基本信息输入表!M10&amp;"元"</f>
        <v>金额单位：人民币元</v>
      </c>
      <c r="I5" s="152"/>
    </row>
    <row r="6" ht="15.75" customHeight="1" spans="1:10">
      <c r="A6" s="153" t="s">
        <v>401</v>
      </c>
      <c r="B6" s="153" t="s">
        <v>751</v>
      </c>
      <c r="C6" s="153" t="s">
        <v>1472</v>
      </c>
      <c r="D6" s="153" t="s">
        <v>618</v>
      </c>
      <c r="E6" s="154" t="s">
        <v>403</v>
      </c>
      <c r="F6" s="153" t="s">
        <v>502</v>
      </c>
      <c r="G6" s="153" t="s">
        <v>405</v>
      </c>
      <c r="H6" s="153" t="s">
        <v>1473</v>
      </c>
      <c r="I6" s="153" t="s">
        <v>503</v>
      </c>
      <c r="J6" s="149" t="s">
        <v>518</v>
      </c>
    </row>
    <row r="7" ht="15.75" customHeight="1" spans="1:10">
      <c r="A7" s="155" t="str">
        <f>IF(B7="","",ROW()-7)</f>
        <v/>
      </c>
      <c r="B7" s="156"/>
      <c r="C7" s="157"/>
      <c r="D7" s="158"/>
      <c r="E7" s="18"/>
      <c r="F7" s="18"/>
      <c r="G7" s="18"/>
      <c r="H7" s="18" t="str">
        <f>IF(F7=0,"",(G7-F7)/F7*100)</f>
        <v/>
      </c>
      <c r="I7" s="159"/>
      <c r="J7" s="149" t="s">
        <v>519</v>
      </c>
    </row>
    <row r="8" ht="15.75" customHeight="1" spans="1:10">
      <c r="A8" s="155" t="str">
        <f t="shared" ref="A8:A29" si="0">IF(B8="","",ROW()-7)</f>
        <v/>
      </c>
      <c r="B8" s="156"/>
      <c r="C8" s="157"/>
      <c r="D8" s="158"/>
      <c r="E8" s="18"/>
      <c r="F8" s="18"/>
      <c r="G8" s="18"/>
      <c r="H8" s="18" t="str">
        <f t="shared" ref="H8:H30" si="1">IF(F8=0,"",(G8-F8)/F8*100)</f>
        <v/>
      </c>
      <c r="I8" s="159"/>
      <c r="J8" s="149" t="s">
        <v>520</v>
      </c>
    </row>
    <row r="9" ht="15.75" customHeight="1" spans="1:10">
      <c r="A9" s="155" t="str">
        <f t="shared" si="0"/>
        <v/>
      </c>
      <c r="B9" s="156"/>
      <c r="C9" s="157"/>
      <c r="D9" s="158"/>
      <c r="E9" s="18"/>
      <c r="F9" s="18"/>
      <c r="G9" s="18"/>
      <c r="H9" s="18" t="str">
        <f t="shared" si="1"/>
        <v/>
      </c>
      <c r="I9" s="159"/>
      <c r="J9" s="149" t="s">
        <v>521</v>
      </c>
    </row>
    <row r="10" ht="15.75" customHeight="1" spans="1:10">
      <c r="A10" s="155" t="str">
        <f t="shared" si="0"/>
        <v/>
      </c>
      <c r="B10" s="156"/>
      <c r="C10" s="157"/>
      <c r="D10" s="158"/>
      <c r="E10" s="18"/>
      <c r="F10" s="18"/>
      <c r="G10" s="18"/>
      <c r="H10" s="18" t="str">
        <f t="shared" si="1"/>
        <v/>
      </c>
      <c r="I10" s="159"/>
      <c r="J10" s="149" t="s">
        <v>522</v>
      </c>
    </row>
    <row r="11" ht="15.75" customHeight="1" spans="1:10">
      <c r="A11" s="155" t="str">
        <f t="shared" si="0"/>
        <v/>
      </c>
      <c r="B11" s="156"/>
      <c r="C11" s="157"/>
      <c r="D11" s="158"/>
      <c r="E11" s="18"/>
      <c r="F11" s="18"/>
      <c r="G11" s="18"/>
      <c r="H11" s="18" t="str">
        <f t="shared" si="1"/>
        <v/>
      </c>
      <c r="I11" s="159"/>
      <c r="J11" s="149" t="s">
        <v>523</v>
      </c>
    </row>
    <row r="12" ht="15.75" customHeight="1" spans="1:10">
      <c r="A12" s="155" t="str">
        <f t="shared" si="0"/>
        <v/>
      </c>
      <c r="B12" s="156"/>
      <c r="C12" s="157"/>
      <c r="D12" s="158"/>
      <c r="E12" s="18"/>
      <c r="F12" s="18"/>
      <c r="G12" s="18"/>
      <c r="H12" s="18" t="str">
        <f t="shared" si="1"/>
        <v/>
      </c>
      <c r="I12" s="159"/>
      <c r="J12" s="149" t="s">
        <v>524</v>
      </c>
    </row>
    <row r="13" ht="15.75" customHeight="1" spans="1:10">
      <c r="A13" s="155" t="str">
        <f t="shared" si="0"/>
        <v/>
      </c>
      <c r="B13" s="156"/>
      <c r="C13" s="157"/>
      <c r="D13" s="158"/>
      <c r="E13" s="18"/>
      <c r="F13" s="18"/>
      <c r="G13" s="18"/>
      <c r="H13" s="18" t="str">
        <f t="shared" si="1"/>
        <v/>
      </c>
      <c r="I13" s="159"/>
      <c r="J13" s="149" t="s">
        <v>525</v>
      </c>
    </row>
    <row r="14" ht="15.75" customHeight="1" spans="1:10">
      <c r="A14" s="155" t="str">
        <f t="shared" si="0"/>
        <v/>
      </c>
      <c r="B14" s="156"/>
      <c r="C14" s="157"/>
      <c r="D14" s="158"/>
      <c r="E14" s="18"/>
      <c r="F14" s="18"/>
      <c r="G14" s="18"/>
      <c r="H14" s="18" t="str">
        <f t="shared" si="1"/>
        <v/>
      </c>
      <c r="I14" s="159"/>
      <c r="J14" s="149" t="s">
        <v>526</v>
      </c>
    </row>
    <row r="15" ht="15.75" customHeight="1" spans="1:10">
      <c r="A15" s="155" t="str">
        <f t="shared" si="0"/>
        <v/>
      </c>
      <c r="B15" s="156"/>
      <c r="C15" s="157"/>
      <c r="D15" s="158"/>
      <c r="E15" s="18"/>
      <c r="F15" s="18"/>
      <c r="G15" s="18"/>
      <c r="H15" s="18" t="str">
        <f t="shared" si="1"/>
        <v/>
      </c>
      <c r="I15" s="159"/>
      <c r="J15" s="149" t="s">
        <v>527</v>
      </c>
    </row>
    <row r="16" ht="15.75" customHeight="1" spans="1:10">
      <c r="A16" s="155" t="str">
        <f t="shared" si="0"/>
        <v/>
      </c>
      <c r="B16" s="156"/>
      <c r="C16" s="157"/>
      <c r="D16" s="158"/>
      <c r="E16" s="18"/>
      <c r="F16" s="18"/>
      <c r="G16" s="18"/>
      <c r="H16" s="18" t="str">
        <f t="shared" si="1"/>
        <v/>
      </c>
      <c r="I16" s="159"/>
      <c r="J16" s="149" t="s">
        <v>528</v>
      </c>
    </row>
    <row r="17" ht="15.75" customHeight="1" spans="1:10">
      <c r="A17" s="155" t="str">
        <f t="shared" si="0"/>
        <v/>
      </c>
      <c r="B17" s="156"/>
      <c r="C17" s="157"/>
      <c r="D17" s="158"/>
      <c r="E17" s="18"/>
      <c r="F17" s="18"/>
      <c r="G17" s="18"/>
      <c r="H17" s="18" t="str">
        <f t="shared" si="1"/>
        <v/>
      </c>
      <c r="I17" s="159"/>
      <c r="J17" s="149" t="s">
        <v>529</v>
      </c>
    </row>
    <row r="18" ht="15.75" customHeight="1" spans="1:10">
      <c r="A18" s="155" t="str">
        <f t="shared" si="0"/>
        <v/>
      </c>
      <c r="B18" s="156"/>
      <c r="C18" s="157"/>
      <c r="D18" s="158"/>
      <c r="E18" s="18"/>
      <c r="F18" s="18"/>
      <c r="G18" s="18"/>
      <c r="H18" s="18" t="str">
        <f t="shared" si="1"/>
        <v/>
      </c>
      <c r="I18" s="159"/>
      <c r="J18" s="149" t="s">
        <v>530</v>
      </c>
    </row>
    <row r="19" ht="15.75" customHeight="1" spans="1:10">
      <c r="A19" s="155" t="str">
        <f t="shared" si="0"/>
        <v/>
      </c>
      <c r="B19" s="156"/>
      <c r="C19" s="157"/>
      <c r="D19" s="158"/>
      <c r="E19" s="18"/>
      <c r="F19" s="18"/>
      <c r="G19" s="18"/>
      <c r="H19" s="18" t="str">
        <f t="shared" si="1"/>
        <v/>
      </c>
      <c r="I19" s="159"/>
      <c r="J19" s="149" t="s">
        <v>531</v>
      </c>
    </row>
    <row r="20" ht="15.75" customHeight="1" spans="1:10">
      <c r="A20" s="155" t="str">
        <f t="shared" si="0"/>
        <v/>
      </c>
      <c r="B20" s="156"/>
      <c r="C20" s="157"/>
      <c r="D20" s="158"/>
      <c r="E20" s="18"/>
      <c r="F20" s="18"/>
      <c r="G20" s="18"/>
      <c r="H20" s="18" t="str">
        <f t="shared" si="1"/>
        <v/>
      </c>
      <c r="I20" s="159"/>
      <c r="J20" s="149" t="s">
        <v>532</v>
      </c>
    </row>
    <row r="21" ht="15.75" customHeight="1" spans="1:10">
      <c r="A21" s="155" t="str">
        <f t="shared" si="0"/>
        <v/>
      </c>
      <c r="B21" s="156"/>
      <c r="C21" s="157"/>
      <c r="D21" s="158"/>
      <c r="E21" s="18"/>
      <c r="F21" s="18"/>
      <c r="G21" s="18"/>
      <c r="H21" s="18" t="str">
        <f t="shared" si="1"/>
        <v/>
      </c>
      <c r="I21" s="159"/>
      <c r="J21" s="149" t="s">
        <v>533</v>
      </c>
    </row>
    <row r="22" ht="15.75" customHeight="1" spans="1:10">
      <c r="A22" s="155" t="str">
        <f t="shared" si="0"/>
        <v/>
      </c>
      <c r="B22" s="156"/>
      <c r="C22" s="157"/>
      <c r="D22" s="158"/>
      <c r="E22" s="18"/>
      <c r="F22" s="18"/>
      <c r="G22" s="18"/>
      <c r="H22" s="18" t="str">
        <f t="shared" si="1"/>
        <v/>
      </c>
      <c r="I22" s="159"/>
      <c r="J22" s="149" t="s">
        <v>538</v>
      </c>
    </row>
    <row r="23" ht="15.75" customHeight="1" spans="1:10">
      <c r="A23" s="155" t="str">
        <f t="shared" si="0"/>
        <v/>
      </c>
      <c r="B23" s="156"/>
      <c r="C23" s="157"/>
      <c r="D23" s="158"/>
      <c r="E23" s="18"/>
      <c r="F23" s="18"/>
      <c r="G23" s="18"/>
      <c r="H23" s="18" t="str">
        <f t="shared" si="1"/>
        <v/>
      </c>
      <c r="I23" s="159"/>
      <c r="J23" s="149" t="s">
        <v>539</v>
      </c>
    </row>
    <row r="24" ht="15.75" customHeight="1" spans="1:10">
      <c r="A24" s="155" t="str">
        <f t="shared" si="0"/>
        <v/>
      </c>
      <c r="B24" s="156"/>
      <c r="C24" s="157"/>
      <c r="D24" s="158"/>
      <c r="E24" s="18"/>
      <c r="F24" s="18"/>
      <c r="G24" s="18"/>
      <c r="H24" s="18" t="str">
        <f t="shared" si="1"/>
        <v/>
      </c>
      <c r="I24" s="159"/>
      <c r="J24" s="149" t="s">
        <v>540</v>
      </c>
    </row>
    <row r="25" ht="15.75" customHeight="1" spans="1:10">
      <c r="A25" s="155" t="str">
        <f t="shared" si="0"/>
        <v/>
      </c>
      <c r="B25" s="156"/>
      <c r="C25" s="157"/>
      <c r="D25" s="158"/>
      <c r="E25" s="18"/>
      <c r="F25" s="18"/>
      <c r="G25" s="18"/>
      <c r="H25" s="18" t="str">
        <f t="shared" si="1"/>
        <v/>
      </c>
      <c r="I25" s="159"/>
      <c r="J25" s="149" t="s">
        <v>541</v>
      </c>
    </row>
    <row r="26" ht="15.75" customHeight="1" spans="1:10">
      <c r="A26" s="155" t="str">
        <f t="shared" si="0"/>
        <v/>
      </c>
      <c r="B26" s="155"/>
      <c r="C26" s="157"/>
      <c r="D26" s="158"/>
      <c r="E26" s="18"/>
      <c r="F26" s="18"/>
      <c r="G26" s="18"/>
      <c r="H26" s="18" t="str">
        <f t="shared" si="1"/>
        <v/>
      </c>
      <c r="I26" s="159"/>
      <c r="J26" s="149" t="s">
        <v>542</v>
      </c>
    </row>
    <row r="27" ht="15.75" customHeight="1" spans="1:10">
      <c r="A27" s="155" t="str">
        <f t="shared" si="0"/>
        <v/>
      </c>
      <c r="B27" s="155"/>
      <c r="C27" s="157"/>
      <c r="D27" s="158"/>
      <c r="E27" s="18"/>
      <c r="F27" s="18"/>
      <c r="G27" s="18"/>
      <c r="H27" s="18" t="str">
        <f t="shared" si="1"/>
        <v/>
      </c>
      <c r="I27" s="159"/>
      <c r="J27" s="149" t="s">
        <v>627</v>
      </c>
    </row>
    <row r="28" ht="15.75" customHeight="1" spans="1:10">
      <c r="A28" s="155" t="str">
        <f t="shared" si="0"/>
        <v/>
      </c>
      <c r="B28" s="155"/>
      <c r="C28" s="157"/>
      <c r="D28" s="158"/>
      <c r="E28" s="18"/>
      <c r="F28" s="18"/>
      <c r="G28" s="18"/>
      <c r="H28" s="18" t="str">
        <f t="shared" si="1"/>
        <v/>
      </c>
      <c r="I28" s="159"/>
      <c r="J28" s="149" t="s">
        <v>672</v>
      </c>
    </row>
    <row r="29" ht="15.75" customHeight="1" spans="1:10">
      <c r="A29" s="155" t="str">
        <f t="shared" si="0"/>
        <v/>
      </c>
      <c r="B29" s="155"/>
      <c r="C29" s="157"/>
      <c r="D29" s="158"/>
      <c r="E29" s="18"/>
      <c r="F29" s="18"/>
      <c r="G29" s="18"/>
      <c r="H29" s="18" t="str">
        <f t="shared" si="1"/>
        <v/>
      </c>
      <c r="I29" s="159"/>
      <c r="J29" s="149" t="s">
        <v>673</v>
      </c>
    </row>
    <row r="30" ht="15.75" customHeight="1" spans="1:10">
      <c r="A30" s="159" t="s">
        <v>1474</v>
      </c>
      <c r="B30" s="159"/>
      <c r="C30" s="153"/>
      <c r="D30" s="153"/>
      <c r="E30" s="18">
        <f>SUM(E7:E29)</f>
        <v>0</v>
      </c>
      <c r="F30" s="18">
        <f>SUM(F7:F29)</f>
        <v>0</v>
      </c>
      <c r="G30" s="18">
        <f>SUM(G7:G29)</f>
        <v>0</v>
      </c>
      <c r="H30" s="18" t="str">
        <f t="shared" si="1"/>
        <v/>
      </c>
      <c r="I30" s="159"/>
      <c r="J30" s="160"/>
    </row>
    <row r="31" ht="15.75" customHeight="1" spans="1:10">
      <c r="A31" s="144" t="str">
        <f>基本信息输入表!$K$6&amp;"填表人："&amp;基本信息输入表!$M$70</f>
        <v>产权持有人填表人：袁佳</v>
      </c>
      <c r="B31" s="144"/>
      <c r="C31" s="161"/>
      <c r="D31" s="162"/>
      <c r="E31" s="162"/>
      <c r="F31" s="163"/>
      <c r="G31" s="163" t="str">
        <f>"评估人员："&amp;基本信息输入表!$Q$70</f>
        <v>评估人员：韩策</v>
      </c>
      <c r="H31" s="163"/>
      <c r="I31" s="144"/>
      <c r="J31" s="160"/>
    </row>
    <row r="32" spans="1:10">
      <c r="A32" s="160" t="str">
        <f>"填表日期："&amp;YEAR(基本信息输入表!$O$70)&amp;"年"&amp;MONTH(基本信息输入表!$O$70)&amp;"月"&amp;DAY(基本信息输入表!$O$70)&amp;"日"</f>
        <v>填表日期：2025年12月15日</v>
      </c>
      <c r="B32" s="160"/>
      <c r="C32" s="160"/>
      <c r="D32" s="164"/>
      <c r="E32" s="164"/>
      <c r="F32" s="160"/>
      <c r="G32" s="160"/>
      <c r="H32" s="165"/>
      <c r="I32" s="160"/>
      <c r="J32" s="160"/>
    </row>
    <row r="33" spans="1:10">
      <c r="A33" s="160"/>
      <c r="B33" s="160"/>
      <c r="C33" s="160"/>
      <c r="D33" s="164"/>
      <c r="E33" s="164"/>
      <c r="F33" s="160"/>
      <c r="G33" s="160"/>
      <c r="H33" s="165"/>
      <c r="I33" s="160"/>
      <c r="J33" s="160"/>
    </row>
  </sheetData>
  <mergeCells count="4">
    <mergeCell ref="A2:I2"/>
    <mergeCell ref="A3:H3"/>
    <mergeCell ref="A4:I4"/>
    <mergeCell ref="H5:I5"/>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scale="88" fitToHeight="0" orientation="landscape"/>
  <headerFooter scaleWithDoc="0">
    <oddFooter>&amp;C&amp;"宋体,常规"&amp;10第&amp;"Arial Narrow,常规"&amp;P&amp;"宋体,常规"页，共&amp;"Arial Narrow,常规"&amp;N&amp;"宋体,常规"页</oddFooter>
  </headerFooter>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生产性生物资产">
    <pageSetUpPr fitToPage="1"/>
  </sheetPr>
  <dimension ref="A1:Q30"/>
  <sheetViews>
    <sheetView showGridLines="0" topLeftCell="A5" workbookViewId="0">
      <selection activeCell="E54" sqref="E54"/>
    </sheetView>
  </sheetViews>
  <sheetFormatPr defaultColWidth="9" defaultRowHeight="15.75" customHeight="1"/>
  <cols>
    <col min="1" max="1" width="4.16666666666667" style="3" customWidth="1"/>
    <col min="2" max="2" width="12.1666666666667" style="3" customWidth="1"/>
    <col min="3" max="3" width="11.6666666666667" style="3" customWidth="1"/>
    <col min="4" max="4" width="8" style="3" customWidth="1"/>
    <col min="5" max="5" width="6.16666666666667" style="3" customWidth="1"/>
    <col min="6" max="6" width="8" style="3" customWidth="1"/>
    <col min="7" max="8" width="8" style="3" hidden="1" customWidth="1" outlineLevel="1"/>
    <col min="9" max="9" width="8.66666666666667" style="3" customWidth="1" collapsed="1"/>
    <col min="10" max="10" width="9.66666666666667" style="3" customWidth="1"/>
    <col min="11" max="11" width="8.16666666666667" style="3" customWidth="1"/>
    <col min="12" max="12" width="11.6666666666667" style="3" customWidth="1"/>
    <col min="13" max="13" width="12.6666666666667" style="3" customWidth="1"/>
    <col min="14" max="14" width="5.66666666666667" style="3" customWidth="1"/>
    <col min="15" max="15" width="8.5" style="3" customWidth="1"/>
    <col min="16" max="16" width="10.6666666666667" style="3" customWidth="1"/>
    <col min="17" max="16384" width="9" style="3"/>
  </cols>
  <sheetData>
    <row r="1" customHeight="1" spans="1:17">
      <c r="A1" s="4" t="s">
        <v>398</v>
      </c>
    </row>
    <row r="2" s="1" customFormat="1" ht="30" customHeight="1" spans="1:17">
      <c r="A2" s="5" t="s">
        <v>1475</v>
      </c>
      <c r="B2" s="5"/>
      <c r="C2" s="5"/>
      <c r="D2" s="5"/>
      <c r="E2" s="5"/>
      <c r="F2" s="5"/>
      <c r="G2" s="5"/>
      <c r="H2" s="5"/>
      <c r="I2" s="5"/>
      <c r="J2" s="5"/>
      <c r="K2" s="5"/>
      <c r="L2" s="5"/>
      <c r="M2" s="5"/>
      <c r="N2" s="5"/>
      <c r="O2" s="5"/>
      <c r="P2" s="5"/>
    </row>
    <row r="3" customHeight="1" spans="1:17">
      <c r="A3" s="2" t="str">
        <f>"评估基准日："&amp;TEXT(基本信息输入表!M7,"yyyy年mm月dd日")</f>
        <v>评估基准日：2025年11月30日</v>
      </c>
      <c r="B3" s="2"/>
      <c r="C3" s="2"/>
      <c r="D3" s="2"/>
      <c r="E3" s="2"/>
      <c r="F3" s="2"/>
      <c r="G3" s="2"/>
      <c r="H3" s="2"/>
      <c r="I3" s="2"/>
      <c r="J3" s="2"/>
      <c r="K3" s="2"/>
      <c r="L3" s="2"/>
      <c r="M3" s="2"/>
      <c r="N3" s="2"/>
      <c r="O3" s="2"/>
      <c r="P3" s="2"/>
    </row>
    <row r="4" ht="14.25" customHeight="1" spans="1:17">
      <c r="A4" s="2"/>
      <c r="B4" s="2"/>
      <c r="C4" s="2"/>
      <c r="D4" s="2"/>
      <c r="E4" s="2"/>
      <c r="F4" s="2"/>
      <c r="G4" s="2"/>
      <c r="H4" s="2"/>
      <c r="I4" s="2"/>
      <c r="J4" s="2"/>
      <c r="K4" s="2"/>
      <c r="L4" s="2"/>
      <c r="M4" s="2"/>
      <c r="N4" s="25" t="s">
        <v>1476</v>
      </c>
      <c r="O4" s="25"/>
      <c r="P4" s="25"/>
    </row>
    <row r="5" customHeight="1" spans="1:17">
      <c r="A5" s="3" t="str">
        <f>基本信息输入表!K6&amp;"："&amp;基本信息输入表!M6</f>
        <v>产权持有人：湖北省徽工生物技本研究有限公司</v>
      </c>
      <c r="N5" s="50" t="str">
        <f>"金额单位："&amp;基本信息输入表!M10&amp;"元"</f>
        <v>金额单位：人民币元</v>
      </c>
      <c r="O5" s="50"/>
      <c r="P5" s="50"/>
    </row>
    <row r="6" s="2" customFormat="1" ht="13.2" spans="1:17">
      <c r="A6" s="38" t="s">
        <v>401</v>
      </c>
      <c r="B6" s="38" t="s">
        <v>1477</v>
      </c>
      <c r="C6" s="112" t="s">
        <v>1478</v>
      </c>
      <c r="D6" s="112" t="s">
        <v>656</v>
      </c>
      <c r="E6" s="112" t="s">
        <v>659</v>
      </c>
      <c r="F6" s="112" t="s">
        <v>1043</v>
      </c>
      <c r="G6" s="113" t="s">
        <v>403</v>
      </c>
      <c r="H6" s="114"/>
      <c r="I6" s="38" t="s">
        <v>502</v>
      </c>
      <c r="J6" s="38"/>
      <c r="K6" s="132" t="s">
        <v>864</v>
      </c>
      <c r="L6" s="38" t="s">
        <v>405</v>
      </c>
      <c r="M6" s="38"/>
      <c r="N6" s="38"/>
      <c r="O6" s="112" t="s">
        <v>407</v>
      </c>
      <c r="P6" s="112" t="s">
        <v>503</v>
      </c>
    </row>
    <row r="7" s="2" customFormat="1" ht="13.2" spans="1:17">
      <c r="A7" s="133"/>
      <c r="B7" s="134"/>
      <c r="C7" s="134"/>
      <c r="D7" s="134"/>
      <c r="E7" s="135"/>
      <c r="F7" s="136"/>
      <c r="G7" s="137" t="s">
        <v>944</v>
      </c>
      <c r="H7" s="137" t="s">
        <v>989</v>
      </c>
      <c r="I7" s="138" t="s">
        <v>946</v>
      </c>
      <c r="J7" s="139" t="s">
        <v>947</v>
      </c>
      <c r="K7" s="140"/>
      <c r="L7" s="139" t="s">
        <v>946</v>
      </c>
      <c r="M7" s="141" t="s">
        <v>748</v>
      </c>
      <c r="N7" s="139" t="s">
        <v>947</v>
      </c>
      <c r="O7" s="141"/>
      <c r="P7" s="134"/>
      <c r="Q7" s="14" t="s">
        <v>518</v>
      </c>
    </row>
    <row r="8" ht="15.6" spans="1:17">
      <c r="A8" s="15" t="str">
        <f>IF(B8="","",ROW()-7)</f>
        <v/>
      </c>
      <c r="B8" s="142"/>
      <c r="C8" s="142"/>
      <c r="D8" s="142"/>
      <c r="E8" s="32"/>
      <c r="F8" s="17"/>
      <c r="G8" s="18"/>
      <c r="H8" s="18"/>
      <c r="I8" s="18"/>
      <c r="J8" s="18"/>
      <c r="K8" s="18"/>
      <c r="L8" s="18"/>
      <c r="M8" s="18"/>
      <c r="N8" s="18">
        <f>IF(M8="",L8,M8*L8/100)</f>
        <v>0</v>
      </c>
      <c r="O8" s="18" t="str">
        <f>IF(J8-K8=0,"",(N8-J8+K8)/(J8-K8)*100)</f>
        <v/>
      </c>
      <c r="P8" s="142"/>
      <c r="Q8" s="19" t="s">
        <v>519</v>
      </c>
    </row>
    <row r="9" ht="15.6" spans="1:17">
      <c r="A9" s="15" t="str">
        <f t="shared" ref="A9:A24" si="0">IF(B9="","",ROW()-7)</f>
        <v/>
      </c>
      <c r="B9" s="16"/>
      <c r="C9" s="16"/>
      <c r="D9" s="16"/>
      <c r="E9" s="32"/>
      <c r="F9" s="17"/>
      <c r="G9" s="18"/>
      <c r="H9" s="18"/>
      <c r="I9" s="18"/>
      <c r="J9" s="18"/>
      <c r="K9" s="18"/>
      <c r="L9" s="18"/>
      <c r="M9" s="18"/>
      <c r="N9" s="18">
        <f t="shared" ref="N9:N24" si="1">IF(M9="",L9,M9*L9/100)</f>
        <v>0</v>
      </c>
      <c r="O9" s="18" t="str">
        <f t="shared" ref="O9:O25" si="2">IF(J9-K9=0,"",(N9-J9+K9)/(J9-K9)*100)</f>
        <v/>
      </c>
      <c r="P9" s="16"/>
      <c r="Q9" s="19" t="s">
        <v>520</v>
      </c>
    </row>
    <row r="10" ht="15.6" spans="1:17">
      <c r="A10" s="15" t="str">
        <f t="shared" si="0"/>
        <v/>
      </c>
      <c r="B10" s="16"/>
      <c r="C10" s="16"/>
      <c r="D10" s="16"/>
      <c r="E10" s="32"/>
      <c r="F10" s="17"/>
      <c r="G10" s="18"/>
      <c r="H10" s="18"/>
      <c r="I10" s="18"/>
      <c r="J10" s="18"/>
      <c r="K10" s="18"/>
      <c r="L10" s="18"/>
      <c r="M10" s="18"/>
      <c r="N10" s="18">
        <f t="shared" si="1"/>
        <v>0</v>
      </c>
      <c r="O10" s="18" t="str">
        <f t="shared" si="2"/>
        <v/>
      </c>
      <c r="P10" s="16"/>
      <c r="Q10" s="19" t="s">
        <v>521</v>
      </c>
    </row>
    <row r="11" ht="15.6" spans="1:17">
      <c r="A11" s="15" t="str">
        <f t="shared" si="0"/>
        <v/>
      </c>
      <c r="B11" s="16"/>
      <c r="C11" s="16"/>
      <c r="D11" s="16"/>
      <c r="E11" s="32"/>
      <c r="F11" s="17"/>
      <c r="G11" s="18"/>
      <c r="H11" s="18"/>
      <c r="I11" s="18"/>
      <c r="J11" s="18"/>
      <c r="K11" s="18"/>
      <c r="L11" s="18"/>
      <c r="M11" s="18"/>
      <c r="N11" s="18">
        <f t="shared" si="1"/>
        <v>0</v>
      </c>
      <c r="O11" s="18" t="str">
        <f t="shared" si="2"/>
        <v/>
      </c>
      <c r="P11" s="16"/>
      <c r="Q11" s="19" t="s">
        <v>522</v>
      </c>
    </row>
    <row r="12" ht="15.6" spans="1:17">
      <c r="A12" s="15" t="str">
        <f t="shared" si="0"/>
        <v/>
      </c>
      <c r="B12" s="16"/>
      <c r="C12" s="16"/>
      <c r="D12" s="16"/>
      <c r="E12" s="32"/>
      <c r="F12" s="17"/>
      <c r="G12" s="18"/>
      <c r="H12" s="18"/>
      <c r="I12" s="18"/>
      <c r="J12" s="18"/>
      <c r="K12" s="18"/>
      <c r="L12" s="18"/>
      <c r="M12" s="18"/>
      <c r="N12" s="18">
        <f t="shared" si="1"/>
        <v>0</v>
      </c>
      <c r="O12" s="18" t="str">
        <f t="shared" si="2"/>
        <v/>
      </c>
      <c r="P12" s="16"/>
      <c r="Q12" s="19" t="s">
        <v>523</v>
      </c>
    </row>
    <row r="13" ht="15.6" spans="1:17">
      <c r="A13" s="15" t="str">
        <f t="shared" si="0"/>
        <v/>
      </c>
      <c r="B13" s="16"/>
      <c r="C13" s="16"/>
      <c r="D13" s="16"/>
      <c r="E13" s="32"/>
      <c r="F13" s="17"/>
      <c r="G13" s="18"/>
      <c r="H13" s="18"/>
      <c r="I13" s="18"/>
      <c r="J13" s="18"/>
      <c r="K13" s="18"/>
      <c r="L13" s="18"/>
      <c r="M13" s="18"/>
      <c r="N13" s="18">
        <f t="shared" si="1"/>
        <v>0</v>
      </c>
      <c r="O13" s="18" t="str">
        <f t="shared" si="2"/>
        <v/>
      </c>
      <c r="P13" s="16"/>
      <c r="Q13" s="19" t="s">
        <v>524</v>
      </c>
    </row>
    <row r="14" ht="15.6" spans="1:17">
      <c r="A14" s="15" t="str">
        <f t="shared" si="0"/>
        <v/>
      </c>
      <c r="B14" s="16"/>
      <c r="C14" s="16"/>
      <c r="D14" s="16"/>
      <c r="E14" s="32"/>
      <c r="F14" s="17"/>
      <c r="G14" s="18"/>
      <c r="H14" s="18"/>
      <c r="I14" s="18"/>
      <c r="J14" s="18"/>
      <c r="K14" s="18"/>
      <c r="L14" s="18"/>
      <c r="M14" s="18"/>
      <c r="N14" s="18">
        <f t="shared" si="1"/>
        <v>0</v>
      </c>
      <c r="O14" s="18" t="str">
        <f t="shared" si="2"/>
        <v/>
      </c>
      <c r="P14" s="16"/>
      <c r="Q14" s="19" t="s">
        <v>525</v>
      </c>
    </row>
    <row r="15" ht="15.6" spans="1:17">
      <c r="A15" s="15" t="str">
        <f t="shared" si="0"/>
        <v/>
      </c>
      <c r="B15" s="16"/>
      <c r="C15" s="16"/>
      <c r="D15" s="16"/>
      <c r="E15" s="32"/>
      <c r="F15" s="17"/>
      <c r="G15" s="18"/>
      <c r="H15" s="18"/>
      <c r="I15" s="18"/>
      <c r="J15" s="18"/>
      <c r="K15" s="18"/>
      <c r="L15" s="18"/>
      <c r="M15" s="18"/>
      <c r="N15" s="18">
        <f t="shared" si="1"/>
        <v>0</v>
      </c>
      <c r="O15" s="18" t="str">
        <f t="shared" si="2"/>
        <v/>
      </c>
      <c r="P15" s="16"/>
      <c r="Q15" s="19" t="s">
        <v>526</v>
      </c>
    </row>
    <row r="16" ht="15.6" spans="1:17">
      <c r="A16" s="15" t="str">
        <f t="shared" si="0"/>
        <v/>
      </c>
      <c r="B16" s="16"/>
      <c r="C16" s="16"/>
      <c r="D16" s="16"/>
      <c r="E16" s="32"/>
      <c r="F16" s="17"/>
      <c r="G16" s="18"/>
      <c r="H16" s="18"/>
      <c r="I16" s="18"/>
      <c r="J16" s="18"/>
      <c r="K16" s="18"/>
      <c r="L16" s="18"/>
      <c r="M16" s="18"/>
      <c r="N16" s="18">
        <f t="shared" si="1"/>
        <v>0</v>
      </c>
      <c r="O16" s="18" t="str">
        <f t="shared" si="2"/>
        <v/>
      </c>
      <c r="P16" s="16"/>
      <c r="Q16" s="19" t="s">
        <v>527</v>
      </c>
    </row>
    <row r="17" ht="15.6" spans="1:17">
      <c r="A17" s="15" t="str">
        <f t="shared" si="0"/>
        <v/>
      </c>
      <c r="B17" s="16"/>
      <c r="C17" s="16"/>
      <c r="D17" s="16"/>
      <c r="E17" s="32"/>
      <c r="F17" s="17"/>
      <c r="G17" s="18"/>
      <c r="H17" s="18"/>
      <c r="I17" s="18"/>
      <c r="J17" s="18"/>
      <c r="K17" s="18"/>
      <c r="L17" s="18"/>
      <c r="M17" s="18"/>
      <c r="N17" s="18">
        <f t="shared" si="1"/>
        <v>0</v>
      </c>
      <c r="O17" s="18" t="str">
        <f t="shared" si="2"/>
        <v/>
      </c>
      <c r="P17" s="16"/>
      <c r="Q17" s="19" t="s">
        <v>528</v>
      </c>
    </row>
    <row r="18" ht="15.6" spans="1:17">
      <c r="A18" s="15" t="str">
        <f t="shared" si="0"/>
        <v/>
      </c>
      <c r="B18" s="16"/>
      <c r="C18" s="16"/>
      <c r="D18" s="16"/>
      <c r="E18" s="32"/>
      <c r="F18" s="17"/>
      <c r="G18" s="18"/>
      <c r="H18" s="18"/>
      <c r="I18" s="18"/>
      <c r="J18" s="18"/>
      <c r="K18" s="18"/>
      <c r="L18" s="18"/>
      <c r="M18" s="18"/>
      <c r="N18" s="18">
        <f t="shared" si="1"/>
        <v>0</v>
      </c>
      <c r="O18" s="18" t="str">
        <f t="shared" si="2"/>
        <v/>
      </c>
      <c r="P18" s="16"/>
      <c r="Q18" s="19" t="s">
        <v>529</v>
      </c>
    </row>
    <row r="19" ht="15.6" spans="1:17">
      <c r="A19" s="15" t="str">
        <f t="shared" si="0"/>
        <v/>
      </c>
      <c r="B19" s="16"/>
      <c r="C19" s="16"/>
      <c r="D19" s="16"/>
      <c r="E19" s="32"/>
      <c r="F19" s="17"/>
      <c r="G19" s="18"/>
      <c r="H19" s="18"/>
      <c r="I19" s="18"/>
      <c r="J19" s="18"/>
      <c r="K19" s="18"/>
      <c r="L19" s="18"/>
      <c r="M19" s="18"/>
      <c r="N19" s="18">
        <f t="shared" si="1"/>
        <v>0</v>
      </c>
      <c r="O19" s="18" t="str">
        <f t="shared" si="2"/>
        <v/>
      </c>
      <c r="P19" s="16"/>
      <c r="Q19" s="19" t="s">
        <v>530</v>
      </c>
    </row>
    <row r="20" ht="15.6" spans="1:17">
      <c r="A20" s="15" t="str">
        <f t="shared" si="0"/>
        <v/>
      </c>
      <c r="B20" s="16"/>
      <c r="C20" s="16"/>
      <c r="D20" s="16"/>
      <c r="E20" s="32"/>
      <c r="F20" s="17"/>
      <c r="G20" s="18"/>
      <c r="H20" s="18"/>
      <c r="I20" s="18"/>
      <c r="J20" s="18"/>
      <c r="K20" s="18"/>
      <c r="L20" s="18"/>
      <c r="M20" s="18"/>
      <c r="N20" s="18">
        <f t="shared" si="1"/>
        <v>0</v>
      </c>
      <c r="O20" s="18" t="str">
        <f t="shared" si="2"/>
        <v/>
      </c>
      <c r="P20" s="16"/>
      <c r="Q20" s="19" t="s">
        <v>531</v>
      </c>
    </row>
    <row r="21" ht="15.6" spans="1:17">
      <c r="A21" s="15" t="str">
        <f t="shared" si="0"/>
        <v/>
      </c>
      <c r="B21" s="16"/>
      <c r="C21" s="16"/>
      <c r="D21" s="16"/>
      <c r="E21" s="32"/>
      <c r="F21" s="17"/>
      <c r="G21" s="18"/>
      <c r="H21" s="18"/>
      <c r="I21" s="18"/>
      <c r="J21" s="18"/>
      <c r="K21" s="18"/>
      <c r="L21" s="18"/>
      <c r="M21" s="18"/>
      <c r="N21" s="18">
        <f t="shared" si="1"/>
        <v>0</v>
      </c>
      <c r="O21" s="18" t="str">
        <f t="shared" si="2"/>
        <v/>
      </c>
      <c r="P21" s="16"/>
      <c r="Q21" s="19" t="s">
        <v>532</v>
      </c>
    </row>
    <row r="22" ht="15.6" spans="1:17">
      <c r="A22" s="15" t="str">
        <f t="shared" si="0"/>
        <v/>
      </c>
      <c r="B22" s="16"/>
      <c r="C22" s="16"/>
      <c r="D22" s="16"/>
      <c r="E22" s="32"/>
      <c r="F22" s="17"/>
      <c r="G22" s="18"/>
      <c r="H22" s="18"/>
      <c r="I22" s="18"/>
      <c r="J22" s="18"/>
      <c r="K22" s="18"/>
      <c r="L22" s="18"/>
      <c r="M22" s="18"/>
      <c r="N22" s="18">
        <f t="shared" si="1"/>
        <v>0</v>
      </c>
      <c r="O22" s="18" t="str">
        <f t="shared" si="2"/>
        <v/>
      </c>
      <c r="P22" s="16"/>
      <c r="Q22" s="19" t="s">
        <v>533</v>
      </c>
    </row>
    <row r="23" ht="15.6" spans="1:17">
      <c r="A23" s="15" t="str">
        <f t="shared" si="0"/>
        <v/>
      </c>
      <c r="B23" s="16"/>
      <c r="C23" s="16"/>
      <c r="D23" s="16"/>
      <c r="E23" s="32"/>
      <c r="F23" s="17"/>
      <c r="G23" s="18"/>
      <c r="H23" s="18"/>
      <c r="I23" s="18"/>
      <c r="J23" s="18"/>
      <c r="K23" s="18"/>
      <c r="L23" s="18"/>
      <c r="M23" s="18"/>
      <c r="N23" s="18">
        <f t="shared" si="1"/>
        <v>0</v>
      </c>
      <c r="O23" s="18" t="str">
        <f t="shared" si="2"/>
        <v/>
      </c>
      <c r="P23" s="16"/>
      <c r="Q23" s="19" t="s">
        <v>538</v>
      </c>
    </row>
    <row r="24" ht="15.6" spans="1:17">
      <c r="A24" s="15" t="str">
        <f t="shared" si="0"/>
        <v/>
      </c>
      <c r="B24" s="16"/>
      <c r="C24" s="16"/>
      <c r="D24" s="16"/>
      <c r="E24" s="32"/>
      <c r="F24" s="17"/>
      <c r="G24" s="18"/>
      <c r="H24" s="18"/>
      <c r="I24" s="18"/>
      <c r="J24" s="18"/>
      <c r="K24" s="18"/>
      <c r="L24" s="18"/>
      <c r="M24" s="18"/>
      <c r="N24" s="18">
        <f t="shared" si="1"/>
        <v>0</v>
      </c>
      <c r="O24" s="18" t="str">
        <f t="shared" si="2"/>
        <v/>
      </c>
      <c r="P24" s="16"/>
      <c r="Q24" s="19" t="s">
        <v>539</v>
      </c>
    </row>
    <row r="25" ht="15.6" spans="1:17">
      <c r="A25" s="143" t="s">
        <v>511</v>
      </c>
      <c r="B25" s="16"/>
      <c r="C25" s="16"/>
      <c r="D25" s="16"/>
      <c r="E25" s="32"/>
      <c r="F25" s="17"/>
      <c r="G25" s="18">
        <f t="shared" ref="G25:L25" si="3">SUM(G8:G24)</f>
        <v>0</v>
      </c>
      <c r="H25" s="18">
        <f t="shared" si="3"/>
        <v>0</v>
      </c>
      <c r="I25" s="18">
        <f t="shared" si="3"/>
        <v>0</v>
      </c>
      <c r="J25" s="18">
        <f t="shared" si="3"/>
        <v>0</v>
      </c>
      <c r="K25" s="18">
        <f t="shared" si="3"/>
        <v>0</v>
      </c>
      <c r="L25" s="18">
        <f t="shared" si="3"/>
        <v>0</v>
      </c>
      <c r="M25" s="18"/>
      <c r="N25" s="18">
        <f>SUM(N8:N24)</f>
        <v>0</v>
      </c>
      <c r="O25" s="18" t="str">
        <f t="shared" si="2"/>
        <v/>
      </c>
      <c r="P25" s="16"/>
    </row>
    <row r="26" ht="15.6" spans="1:17">
      <c r="A26" s="45" t="s">
        <v>1479</v>
      </c>
      <c r="B26" s="16"/>
      <c r="C26" s="16"/>
      <c r="D26" s="16"/>
      <c r="E26" s="32"/>
      <c r="F26" s="17"/>
      <c r="G26" s="18"/>
      <c r="H26" s="18">
        <f>K25</f>
        <v>0</v>
      </c>
      <c r="I26" s="18"/>
      <c r="J26" s="18">
        <f>K25</f>
        <v>0</v>
      </c>
      <c r="K26" s="18"/>
      <c r="L26" s="18"/>
      <c r="M26" s="18"/>
      <c r="N26" s="18"/>
      <c r="O26" s="18"/>
      <c r="P26" s="16"/>
    </row>
    <row r="27" customHeight="1" spans="1:17">
      <c r="A27" s="33" t="s">
        <v>908</v>
      </c>
      <c r="B27" s="22"/>
      <c r="C27" s="22"/>
      <c r="D27" s="22"/>
      <c r="E27" s="22"/>
      <c r="F27" s="22"/>
      <c r="G27" s="18">
        <f t="shared" ref="G27:J27" si="4">G25-G26</f>
        <v>0</v>
      </c>
      <c r="H27" s="18">
        <f t="shared" si="4"/>
        <v>0</v>
      </c>
      <c r="I27" s="18">
        <f t="shared" si="4"/>
        <v>0</v>
      </c>
      <c r="J27" s="18">
        <f t="shared" si="4"/>
        <v>0</v>
      </c>
      <c r="K27" s="18"/>
      <c r="L27" s="18">
        <f>L25-L26</f>
        <v>0</v>
      </c>
      <c r="M27" s="18"/>
      <c r="N27" s="18">
        <f>N25-N26</f>
        <v>0</v>
      </c>
      <c r="O27" s="18" t="str">
        <f>IF(J27=0,"",(N27-J27)/J27*100)</f>
        <v/>
      </c>
      <c r="P27" s="23"/>
    </row>
    <row r="28" customHeight="1" spans="1:17">
      <c r="A28" s="3" t="str">
        <f>基本信息输入表!$K$6&amp;"填表人："&amp;基本信息输入表!$M$71</f>
        <v>产权持有人填表人：袁佳</v>
      </c>
      <c r="N28" s="3" t="str">
        <f>"评估人员："&amp;基本信息输入表!$Q$71</f>
        <v>评估人员：韩策</v>
      </c>
      <c r="Q28" s="27"/>
    </row>
    <row r="29" customHeight="1" spans="1:17">
      <c r="A29" s="3" t="str">
        <f>"填表日期："&amp;YEAR(基本信息输入表!$O$71)&amp;"年"&amp;MONTH(基本信息输入表!$O$71)&amp;"月"&amp;DAY(基本信息输入表!$O$71)&amp;"日"</f>
        <v>填表日期：2025年12月15日</v>
      </c>
    </row>
    <row r="30" customHeight="1" spans="1:17">
      <c r="Q30" s="27"/>
    </row>
  </sheetData>
  <mergeCells count="19">
    <mergeCell ref="A2:P2"/>
    <mergeCell ref="A3:P3"/>
    <mergeCell ref="N4:P4"/>
    <mergeCell ref="N5:P5"/>
    <mergeCell ref="G6:H6"/>
    <mergeCell ref="I6:J6"/>
    <mergeCell ref="L6:N6"/>
    <mergeCell ref="A25:C25"/>
    <mergeCell ref="A26:C26"/>
    <mergeCell ref="A27:C27"/>
    <mergeCell ref="A6:A7"/>
    <mergeCell ref="B6:B7"/>
    <mergeCell ref="C6:C7"/>
    <mergeCell ref="D6:D7"/>
    <mergeCell ref="E6:E7"/>
    <mergeCell ref="F6:F7"/>
    <mergeCell ref="K6:K7"/>
    <mergeCell ref="O6:O7"/>
    <mergeCell ref="P6:P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scale="85" fitToHeight="0" orientation="landscape"/>
  <headerFooter scaleWithDoc="0">
    <oddFooter>&amp;C&amp;"宋体,常规"&amp;10第&amp;"Arial Narrow,常规"&amp;P&amp;"宋体,常规"页，共&amp;"Arial Narrow,常规"&amp;N&amp;"宋体,常规"页</oddFooter>
  </headerFooter>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油气资产">
    <pageSetUpPr fitToPage="1"/>
  </sheetPr>
  <dimension ref="A1:S29"/>
  <sheetViews>
    <sheetView showGridLines="0" topLeftCell="A3" workbookViewId="0">
      <selection activeCell="E54" sqref="E54"/>
    </sheetView>
  </sheetViews>
  <sheetFormatPr defaultColWidth="9" defaultRowHeight="15.75" customHeight="1"/>
  <cols>
    <col min="1" max="1" width="4.16666666666667" style="3" customWidth="1"/>
    <col min="2" max="2" width="8" style="3" customWidth="1"/>
    <col min="3" max="3" width="4.66666666666667" style="3" customWidth="1"/>
    <col min="4" max="4" width="13.1666666666667" style="3" customWidth="1"/>
    <col min="5" max="5" width="8" style="3" customWidth="1"/>
    <col min="6" max="6" width="4.66666666666667" style="3" customWidth="1"/>
    <col min="7" max="7" width="9" style="3"/>
    <col min="8" max="8" width="11.1666666666667" style="3" customWidth="1"/>
    <col min="9" max="10" width="11.1666666666667" style="3" hidden="1" customWidth="1" outlineLevel="1"/>
    <col min="11" max="11" width="8.16666666666667" style="3" customWidth="1" collapsed="1"/>
    <col min="12" max="12" width="8" style="3" customWidth="1"/>
    <col min="13" max="13" width="9" style="3" customWidth="1"/>
    <col min="14" max="14" width="5.66666666666667" style="3" customWidth="1"/>
    <col min="15" max="15" width="8.66666666666667" style="3" customWidth="1"/>
    <col min="16" max="16" width="5.66666666666667" style="3" customWidth="1"/>
    <col min="17" max="17" width="8" style="3" customWidth="1"/>
    <col min="18" max="18" width="5.5" style="3" customWidth="1"/>
    <col min="19" max="16384" width="9" style="3"/>
  </cols>
  <sheetData>
    <row r="1" customHeight="1" spans="1:19">
      <c r="A1" s="4" t="s">
        <v>398</v>
      </c>
    </row>
    <row r="2" s="1" customFormat="1" ht="30" customHeight="1" spans="1:19">
      <c r="A2" s="5" t="s">
        <v>1480</v>
      </c>
      <c r="B2" s="5"/>
      <c r="C2" s="5"/>
      <c r="D2" s="5"/>
      <c r="E2" s="5"/>
      <c r="F2" s="5"/>
      <c r="G2" s="5"/>
      <c r="H2" s="5"/>
      <c r="I2" s="5"/>
      <c r="J2" s="5"/>
      <c r="K2" s="5"/>
      <c r="L2" s="5"/>
      <c r="M2" s="5"/>
      <c r="N2" s="5"/>
      <c r="O2" s="5"/>
      <c r="P2" s="5"/>
      <c r="Q2" s="5"/>
      <c r="R2" s="5"/>
    </row>
    <row r="3" customHeight="1" spans="1:19">
      <c r="A3" s="2" t="str">
        <f>"评估基准日："&amp;TEXT(基本信息输入表!M7,"yyyy年mm月dd日")</f>
        <v>评估基准日：2025年11月30日</v>
      </c>
      <c r="B3" s="2"/>
      <c r="C3" s="2"/>
      <c r="D3" s="2"/>
      <c r="E3" s="2"/>
      <c r="F3" s="2"/>
      <c r="G3" s="2"/>
      <c r="H3" s="2"/>
      <c r="I3" s="2"/>
      <c r="J3" s="2"/>
      <c r="K3" s="2"/>
      <c r="L3" s="2"/>
      <c r="M3" s="2"/>
      <c r="N3" s="2"/>
      <c r="O3" s="2"/>
      <c r="P3" s="2"/>
      <c r="Q3" s="2"/>
      <c r="R3" s="2"/>
    </row>
    <row r="4" ht="14.25" customHeight="1" spans="1:19">
      <c r="A4" s="2"/>
      <c r="B4" s="2"/>
      <c r="C4" s="2"/>
      <c r="D4" s="2"/>
      <c r="E4" s="2"/>
      <c r="F4" s="2"/>
      <c r="G4" s="2"/>
      <c r="H4" s="2"/>
      <c r="I4" s="2"/>
      <c r="J4" s="2"/>
      <c r="K4" s="2"/>
      <c r="L4" s="2"/>
      <c r="M4" s="2"/>
      <c r="N4" s="2"/>
      <c r="O4" s="2"/>
      <c r="P4" s="2"/>
      <c r="Q4" s="2"/>
      <c r="R4" s="2" t="s">
        <v>1481</v>
      </c>
    </row>
    <row r="5" customHeight="1" spans="1:19">
      <c r="A5" s="3" t="str">
        <f>基本信息输入表!K6&amp;"："&amp;基本信息输入表!M6</f>
        <v>产权持有人：湖北省徽工生物技本研究有限公司</v>
      </c>
      <c r="R5" s="25" t="str">
        <f>"金额单位："&amp;基本信息输入表!M10&amp;"元"</f>
        <v>金额单位：人民币元</v>
      </c>
    </row>
    <row r="6" s="2" customFormat="1" ht="13.2" spans="1:19">
      <c r="A6" s="38" t="s">
        <v>401</v>
      </c>
      <c r="B6" s="112" t="s">
        <v>995</v>
      </c>
      <c r="C6" s="38" t="s">
        <v>1482</v>
      </c>
      <c r="D6" s="112" t="s">
        <v>1483</v>
      </c>
      <c r="E6" s="112" t="s">
        <v>656</v>
      </c>
      <c r="F6" s="112" t="s">
        <v>659</v>
      </c>
      <c r="G6" s="112" t="s">
        <v>1484</v>
      </c>
      <c r="H6" s="112" t="s">
        <v>1485</v>
      </c>
      <c r="I6" s="113" t="s">
        <v>403</v>
      </c>
      <c r="J6" s="114"/>
      <c r="K6" s="38" t="s">
        <v>502</v>
      </c>
      <c r="L6" s="38"/>
      <c r="M6" s="115" t="s">
        <v>864</v>
      </c>
      <c r="N6" s="38" t="s">
        <v>405</v>
      </c>
      <c r="O6" s="38"/>
      <c r="P6" s="38"/>
      <c r="Q6" s="112" t="s">
        <v>407</v>
      </c>
      <c r="R6" s="112" t="s">
        <v>503</v>
      </c>
    </row>
    <row r="7" s="2" customFormat="1" ht="13.2" spans="1:19">
      <c r="A7" s="116"/>
      <c r="B7" s="117"/>
      <c r="C7" s="118"/>
      <c r="D7" s="119"/>
      <c r="E7" s="118"/>
      <c r="F7" s="120"/>
      <c r="G7" s="121"/>
      <c r="H7" s="119"/>
      <c r="I7" s="122" t="s">
        <v>944</v>
      </c>
      <c r="J7" s="122" t="s">
        <v>989</v>
      </c>
      <c r="K7" s="123" t="s">
        <v>946</v>
      </c>
      <c r="L7" s="123" t="s">
        <v>947</v>
      </c>
      <c r="M7" s="124"/>
      <c r="N7" s="123" t="s">
        <v>946</v>
      </c>
      <c r="O7" s="125" t="s">
        <v>748</v>
      </c>
      <c r="P7" s="123" t="s">
        <v>947</v>
      </c>
      <c r="Q7" s="125"/>
      <c r="R7" s="118"/>
      <c r="S7" s="14" t="s">
        <v>518</v>
      </c>
    </row>
    <row r="8" ht="15.6" spans="1:19">
      <c r="A8" s="126" t="str">
        <f>IF(C8="","",ROW()-7)</f>
        <v/>
      </c>
      <c r="B8" s="127"/>
      <c r="C8" s="128"/>
      <c r="D8" s="128"/>
      <c r="E8" s="128"/>
      <c r="F8" s="127"/>
      <c r="G8" s="129"/>
      <c r="H8" s="128"/>
      <c r="I8" s="130"/>
      <c r="J8" s="130"/>
      <c r="K8" s="18"/>
      <c r="L8" s="18"/>
      <c r="M8" s="18"/>
      <c r="N8" s="18"/>
      <c r="O8" s="18"/>
      <c r="P8" s="18">
        <f>IF(O8="",N8,O8*N8/100)</f>
        <v>0</v>
      </c>
      <c r="Q8" s="18" t="str">
        <f>IF(L8-M8=0,"",(P8-L8+M8)/(L8-M8)*100)</f>
        <v/>
      </c>
      <c r="R8" s="128"/>
      <c r="S8" s="19" t="s">
        <v>519</v>
      </c>
    </row>
    <row r="9" ht="15.6" spans="1:19">
      <c r="A9" s="15" t="str">
        <f t="shared" ref="A9:A24" si="0">IF(C9="","",ROW()-7)</f>
        <v/>
      </c>
      <c r="B9" s="32"/>
      <c r="C9" s="16"/>
      <c r="D9" s="16"/>
      <c r="E9" s="16"/>
      <c r="F9" s="32"/>
      <c r="G9" s="17"/>
      <c r="H9" s="16"/>
      <c r="I9" s="131"/>
      <c r="J9" s="131"/>
      <c r="K9" s="18"/>
      <c r="L9" s="18"/>
      <c r="M9" s="18"/>
      <c r="N9" s="18"/>
      <c r="O9" s="18"/>
      <c r="P9" s="18">
        <f t="shared" ref="P9:P24" si="1">IF(O9="",N9,O9*N9/100)</f>
        <v>0</v>
      </c>
      <c r="Q9" s="18" t="str">
        <f t="shared" ref="Q9:Q25" si="2">IF(L9-M9=0,"",(P9-L9+M9)/(L9-M9)*100)</f>
        <v/>
      </c>
      <c r="R9" s="16"/>
      <c r="S9" s="19" t="s">
        <v>520</v>
      </c>
    </row>
    <row r="10" ht="15.6" spans="1:19">
      <c r="A10" s="15" t="str">
        <f t="shared" si="0"/>
        <v/>
      </c>
      <c r="B10" s="32"/>
      <c r="C10" s="16"/>
      <c r="D10" s="16"/>
      <c r="E10" s="16"/>
      <c r="F10" s="32"/>
      <c r="G10" s="17"/>
      <c r="H10" s="16"/>
      <c r="I10" s="131"/>
      <c r="J10" s="131"/>
      <c r="K10" s="18"/>
      <c r="L10" s="18"/>
      <c r="M10" s="18"/>
      <c r="N10" s="18"/>
      <c r="O10" s="18"/>
      <c r="P10" s="18">
        <f t="shared" si="1"/>
        <v>0</v>
      </c>
      <c r="Q10" s="18" t="str">
        <f t="shared" si="2"/>
        <v/>
      </c>
      <c r="R10" s="16"/>
      <c r="S10" s="19" t="s">
        <v>521</v>
      </c>
    </row>
    <row r="11" ht="15.6" spans="1:19">
      <c r="A11" s="15" t="str">
        <f t="shared" si="0"/>
        <v/>
      </c>
      <c r="B11" s="32"/>
      <c r="C11" s="16"/>
      <c r="D11" s="16"/>
      <c r="E11" s="16"/>
      <c r="F11" s="32"/>
      <c r="G11" s="17"/>
      <c r="H11" s="16"/>
      <c r="I11" s="131"/>
      <c r="J11" s="131"/>
      <c r="K11" s="18"/>
      <c r="L11" s="18"/>
      <c r="M11" s="18"/>
      <c r="N11" s="18"/>
      <c r="O11" s="18"/>
      <c r="P11" s="18">
        <f t="shared" si="1"/>
        <v>0</v>
      </c>
      <c r="Q11" s="18" t="str">
        <f t="shared" si="2"/>
        <v/>
      </c>
      <c r="R11" s="16"/>
      <c r="S11" s="19" t="s">
        <v>522</v>
      </c>
    </row>
    <row r="12" ht="15.6" spans="1:19">
      <c r="A12" s="15" t="str">
        <f t="shared" si="0"/>
        <v/>
      </c>
      <c r="B12" s="32"/>
      <c r="C12" s="16"/>
      <c r="D12" s="16"/>
      <c r="E12" s="16"/>
      <c r="F12" s="32"/>
      <c r="G12" s="17"/>
      <c r="H12" s="16"/>
      <c r="I12" s="131"/>
      <c r="J12" s="131"/>
      <c r="K12" s="18"/>
      <c r="L12" s="18"/>
      <c r="M12" s="18"/>
      <c r="N12" s="18"/>
      <c r="O12" s="18"/>
      <c r="P12" s="18">
        <f t="shared" si="1"/>
        <v>0</v>
      </c>
      <c r="Q12" s="18" t="str">
        <f t="shared" si="2"/>
        <v/>
      </c>
      <c r="R12" s="16"/>
      <c r="S12" s="19" t="s">
        <v>523</v>
      </c>
    </row>
    <row r="13" ht="15.6" spans="1:19">
      <c r="A13" s="15" t="str">
        <f t="shared" si="0"/>
        <v/>
      </c>
      <c r="B13" s="32"/>
      <c r="C13" s="16"/>
      <c r="D13" s="16"/>
      <c r="E13" s="16"/>
      <c r="F13" s="32"/>
      <c r="G13" s="17"/>
      <c r="H13" s="16"/>
      <c r="I13" s="131"/>
      <c r="J13" s="131"/>
      <c r="K13" s="18"/>
      <c r="L13" s="18"/>
      <c r="M13" s="18"/>
      <c r="N13" s="18"/>
      <c r="O13" s="18"/>
      <c r="P13" s="18">
        <f t="shared" si="1"/>
        <v>0</v>
      </c>
      <c r="Q13" s="18" t="str">
        <f t="shared" si="2"/>
        <v/>
      </c>
      <c r="R13" s="16"/>
      <c r="S13" s="19" t="s">
        <v>524</v>
      </c>
    </row>
    <row r="14" ht="15.6" spans="1:19">
      <c r="A14" s="15" t="str">
        <f t="shared" si="0"/>
        <v/>
      </c>
      <c r="B14" s="32"/>
      <c r="C14" s="16"/>
      <c r="D14" s="16"/>
      <c r="E14" s="16"/>
      <c r="F14" s="32"/>
      <c r="G14" s="17"/>
      <c r="H14" s="16"/>
      <c r="I14" s="131"/>
      <c r="J14" s="131"/>
      <c r="K14" s="18"/>
      <c r="L14" s="18"/>
      <c r="M14" s="18"/>
      <c r="N14" s="18"/>
      <c r="O14" s="18"/>
      <c r="P14" s="18">
        <f t="shared" si="1"/>
        <v>0</v>
      </c>
      <c r="Q14" s="18" t="str">
        <f t="shared" si="2"/>
        <v/>
      </c>
      <c r="R14" s="16"/>
      <c r="S14" s="19" t="s">
        <v>525</v>
      </c>
    </row>
    <row r="15" ht="15.6" spans="1:19">
      <c r="A15" s="15" t="str">
        <f t="shared" si="0"/>
        <v/>
      </c>
      <c r="B15" s="32"/>
      <c r="C15" s="16"/>
      <c r="D15" s="16"/>
      <c r="E15" s="16"/>
      <c r="F15" s="32"/>
      <c r="G15" s="17"/>
      <c r="H15" s="16"/>
      <c r="I15" s="131"/>
      <c r="J15" s="131"/>
      <c r="K15" s="18"/>
      <c r="L15" s="18"/>
      <c r="M15" s="18"/>
      <c r="N15" s="18"/>
      <c r="O15" s="18"/>
      <c r="P15" s="18">
        <f t="shared" si="1"/>
        <v>0</v>
      </c>
      <c r="Q15" s="18" t="str">
        <f t="shared" si="2"/>
        <v/>
      </c>
      <c r="R15" s="16"/>
      <c r="S15" s="19" t="s">
        <v>526</v>
      </c>
    </row>
    <row r="16" ht="15.6" spans="1:19">
      <c r="A16" s="15" t="str">
        <f t="shared" si="0"/>
        <v/>
      </c>
      <c r="B16" s="32"/>
      <c r="C16" s="16"/>
      <c r="D16" s="16"/>
      <c r="E16" s="16"/>
      <c r="F16" s="32"/>
      <c r="G16" s="17"/>
      <c r="H16" s="16"/>
      <c r="I16" s="131"/>
      <c r="J16" s="131"/>
      <c r="K16" s="18"/>
      <c r="L16" s="18"/>
      <c r="M16" s="18"/>
      <c r="N16" s="18"/>
      <c r="O16" s="18"/>
      <c r="P16" s="18">
        <f t="shared" si="1"/>
        <v>0</v>
      </c>
      <c r="Q16" s="18" t="str">
        <f t="shared" si="2"/>
        <v/>
      </c>
      <c r="R16" s="16"/>
      <c r="S16" s="19" t="s">
        <v>527</v>
      </c>
    </row>
    <row r="17" ht="15.6" spans="1:19">
      <c r="A17" s="15" t="str">
        <f t="shared" si="0"/>
        <v/>
      </c>
      <c r="B17" s="32"/>
      <c r="C17" s="16"/>
      <c r="D17" s="16"/>
      <c r="E17" s="16"/>
      <c r="F17" s="32"/>
      <c r="G17" s="17"/>
      <c r="H17" s="16"/>
      <c r="I17" s="131"/>
      <c r="J17" s="131"/>
      <c r="K17" s="18"/>
      <c r="L17" s="18"/>
      <c r="M17" s="18"/>
      <c r="N17" s="18"/>
      <c r="O17" s="18"/>
      <c r="P17" s="18">
        <f t="shared" si="1"/>
        <v>0</v>
      </c>
      <c r="Q17" s="18" t="str">
        <f t="shared" si="2"/>
        <v/>
      </c>
      <c r="R17" s="16"/>
      <c r="S17" s="19" t="s">
        <v>528</v>
      </c>
    </row>
    <row r="18" ht="15.6" spans="1:19">
      <c r="A18" s="15" t="str">
        <f t="shared" si="0"/>
        <v/>
      </c>
      <c r="B18" s="32"/>
      <c r="C18" s="16"/>
      <c r="D18" s="16"/>
      <c r="E18" s="16"/>
      <c r="F18" s="32"/>
      <c r="G18" s="17"/>
      <c r="H18" s="16"/>
      <c r="I18" s="131"/>
      <c r="J18" s="131"/>
      <c r="K18" s="18"/>
      <c r="L18" s="18"/>
      <c r="M18" s="18"/>
      <c r="N18" s="18"/>
      <c r="O18" s="18"/>
      <c r="P18" s="18">
        <f t="shared" si="1"/>
        <v>0</v>
      </c>
      <c r="Q18" s="18" t="str">
        <f t="shared" si="2"/>
        <v/>
      </c>
      <c r="R18" s="16"/>
      <c r="S18" s="19" t="s">
        <v>529</v>
      </c>
    </row>
    <row r="19" ht="15.6" spans="1:19">
      <c r="A19" s="15" t="str">
        <f t="shared" si="0"/>
        <v/>
      </c>
      <c r="B19" s="32"/>
      <c r="C19" s="16"/>
      <c r="D19" s="16"/>
      <c r="E19" s="16"/>
      <c r="F19" s="32"/>
      <c r="G19" s="17"/>
      <c r="H19" s="16"/>
      <c r="I19" s="131"/>
      <c r="J19" s="131"/>
      <c r="K19" s="18"/>
      <c r="L19" s="18"/>
      <c r="M19" s="18"/>
      <c r="N19" s="18"/>
      <c r="O19" s="18"/>
      <c r="P19" s="18">
        <f t="shared" si="1"/>
        <v>0</v>
      </c>
      <c r="Q19" s="18" t="str">
        <f t="shared" si="2"/>
        <v/>
      </c>
      <c r="R19" s="16"/>
      <c r="S19" s="19" t="s">
        <v>530</v>
      </c>
    </row>
    <row r="20" ht="15.6" spans="1:19">
      <c r="A20" s="15" t="str">
        <f t="shared" si="0"/>
        <v/>
      </c>
      <c r="B20" s="32"/>
      <c r="C20" s="16"/>
      <c r="D20" s="16"/>
      <c r="E20" s="16"/>
      <c r="F20" s="32"/>
      <c r="G20" s="17"/>
      <c r="H20" s="16"/>
      <c r="I20" s="131"/>
      <c r="J20" s="131"/>
      <c r="K20" s="18"/>
      <c r="L20" s="18"/>
      <c r="M20" s="18"/>
      <c r="N20" s="18"/>
      <c r="O20" s="18"/>
      <c r="P20" s="18">
        <f t="shared" si="1"/>
        <v>0</v>
      </c>
      <c r="Q20" s="18" t="str">
        <f t="shared" si="2"/>
        <v/>
      </c>
      <c r="R20" s="16"/>
      <c r="S20" s="19" t="s">
        <v>531</v>
      </c>
    </row>
    <row r="21" ht="15.6" spans="1:19">
      <c r="A21" s="15" t="str">
        <f t="shared" si="0"/>
        <v/>
      </c>
      <c r="B21" s="32"/>
      <c r="C21" s="16"/>
      <c r="D21" s="16"/>
      <c r="E21" s="16"/>
      <c r="F21" s="32"/>
      <c r="G21" s="17"/>
      <c r="H21" s="16"/>
      <c r="I21" s="131"/>
      <c r="J21" s="131"/>
      <c r="K21" s="18"/>
      <c r="L21" s="18"/>
      <c r="M21" s="18"/>
      <c r="N21" s="18"/>
      <c r="O21" s="18"/>
      <c r="P21" s="18">
        <f t="shared" si="1"/>
        <v>0</v>
      </c>
      <c r="Q21" s="18" t="str">
        <f t="shared" si="2"/>
        <v/>
      </c>
      <c r="R21" s="16"/>
      <c r="S21" s="19" t="s">
        <v>532</v>
      </c>
    </row>
    <row r="22" ht="15.6" spans="1:19">
      <c r="A22" s="15" t="str">
        <f t="shared" si="0"/>
        <v/>
      </c>
      <c r="B22" s="32"/>
      <c r="C22" s="16"/>
      <c r="D22" s="16"/>
      <c r="E22" s="16"/>
      <c r="F22" s="32"/>
      <c r="G22" s="17"/>
      <c r="H22" s="16"/>
      <c r="I22" s="131"/>
      <c r="J22" s="131"/>
      <c r="K22" s="18"/>
      <c r="L22" s="18"/>
      <c r="M22" s="18"/>
      <c r="N22" s="18"/>
      <c r="O22" s="18"/>
      <c r="P22" s="18">
        <f t="shared" si="1"/>
        <v>0</v>
      </c>
      <c r="Q22" s="18" t="str">
        <f t="shared" si="2"/>
        <v/>
      </c>
      <c r="R22" s="16"/>
      <c r="S22" s="19" t="s">
        <v>533</v>
      </c>
    </row>
    <row r="23" ht="15.6" spans="1:19">
      <c r="A23" s="15" t="str">
        <f t="shared" si="0"/>
        <v/>
      </c>
      <c r="B23" s="32"/>
      <c r="C23" s="16"/>
      <c r="D23" s="16"/>
      <c r="E23" s="16"/>
      <c r="F23" s="32"/>
      <c r="G23" s="17"/>
      <c r="H23" s="16"/>
      <c r="I23" s="131"/>
      <c r="J23" s="131"/>
      <c r="K23" s="18"/>
      <c r="L23" s="18"/>
      <c r="M23" s="18"/>
      <c r="N23" s="18"/>
      <c r="O23" s="18"/>
      <c r="P23" s="18">
        <f t="shared" si="1"/>
        <v>0</v>
      </c>
      <c r="Q23" s="18" t="str">
        <f t="shared" si="2"/>
        <v/>
      </c>
      <c r="R23" s="16"/>
      <c r="S23" s="19" t="s">
        <v>538</v>
      </c>
    </row>
    <row r="24" ht="15.6" spans="1:19">
      <c r="A24" s="15" t="str">
        <f t="shared" si="0"/>
        <v/>
      </c>
      <c r="B24" s="32"/>
      <c r="C24" s="16"/>
      <c r="D24" s="16"/>
      <c r="E24" s="16"/>
      <c r="F24" s="32"/>
      <c r="G24" s="17"/>
      <c r="H24" s="16"/>
      <c r="I24" s="131"/>
      <c r="J24" s="131"/>
      <c r="K24" s="18"/>
      <c r="L24" s="18"/>
      <c r="M24" s="18"/>
      <c r="N24" s="18"/>
      <c r="O24" s="18"/>
      <c r="P24" s="18">
        <f t="shared" si="1"/>
        <v>0</v>
      </c>
      <c r="Q24" s="18" t="str">
        <f t="shared" si="2"/>
        <v/>
      </c>
      <c r="R24" s="16"/>
      <c r="S24" s="19" t="s">
        <v>539</v>
      </c>
    </row>
    <row r="25" ht="15.6" spans="1:19">
      <c r="A25" s="45" t="s">
        <v>444</v>
      </c>
      <c r="B25" s="32"/>
      <c r="C25" s="16"/>
      <c r="D25" s="16"/>
      <c r="E25" s="16"/>
      <c r="F25" s="32"/>
      <c r="G25" s="17"/>
      <c r="H25" s="16"/>
      <c r="I25" s="35">
        <f t="shared" ref="I25:N25" si="3">SUM(I8:I24)</f>
        <v>0</v>
      </c>
      <c r="J25" s="35">
        <f t="shared" si="3"/>
        <v>0</v>
      </c>
      <c r="K25" s="18">
        <f t="shared" si="3"/>
        <v>0</v>
      </c>
      <c r="L25" s="18">
        <f t="shared" si="3"/>
        <v>0</v>
      </c>
      <c r="M25" s="18">
        <f t="shared" si="3"/>
        <v>0</v>
      </c>
      <c r="N25" s="18">
        <f t="shared" si="3"/>
        <v>0</v>
      </c>
      <c r="O25" s="18"/>
      <c r="P25" s="18">
        <f>SUM(P8:P24)</f>
        <v>0</v>
      </c>
      <c r="Q25" s="18" t="str">
        <f t="shared" si="2"/>
        <v/>
      </c>
      <c r="R25" s="16"/>
    </row>
    <row r="26" ht="15.6" spans="1:19">
      <c r="A26" s="45" t="s">
        <v>1486</v>
      </c>
      <c r="B26" s="32"/>
      <c r="C26" s="16"/>
      <c r="D26" s="16"/>
      <c r="E26" s="16"/>
      <c r="F26" s="32"/>
      <c r="G26" s="17"/>
      <c r="H26" s="16"/>
      <c r="I26" s="131"/>
      <c r="J26" s="35">
        <f>M25</f>
        <v>0</v>
      </c>
      <c r="K26" s="18"/>
      <c r="L26" s="18">
        <f>M25</f>
        <v>0</v>
      </c>
      <c r="M26" s="18"/>
      <c r="N26" s="18"/>
      <c r="O26" s="18"/>
      <c r="P26" s="18"/>
      <c r="Q26" s="18"/>
      <c r="R26" s="16"/>
    </row>
    <row r="27" customHeight="1" spans="1:19">
      <c r="A27" s="66" t="s">
        <v>1487</v>
      </c>
      <c r="B27" s="104"/>
      <c r="C27" s="104"/>
      <c r="D27" s="21"/>
      <c r="E27" s="22"/>
      <c r="F27" s="31">
        <f>SUM(F8:F24)</f>
        <v>0</v>
      </c>
      <c r="G27" s="22"/>
      <c r="H27" s="22"/>
      <c r="I27" s="36">
        <f t="shared" ref="I27:L27" si="4">I25-I26</f>
        <v>0</v>
      </c>
      <c r="J27" s="36">
        <f t="shared" si="4"/>
        <v>0</v>
      </c>
      <c r="K27" s="18">
        <f t="shared" si="4"/>
        <v>0</v>
      </c>
      <c r="L27" s="18">
        <f t="shared" si="4"/>
        <v>0</v>
      </c>
      <c r="M27" s="18"/>
      <c r="N27" s="18">
        <f>N25-N26</f>
        <v>0</v>
      </c>
      <c r="O27" s="18"/>
      <c r="P27" s="18">
        <f>P25-P26</f>
        <v>0</v>
      </c>
      <c r="Q27" s="18" t="str">
        <f>IF(L27=0,"",(P27-L27)/L27*100)</f>
        <v/>
      </c>
      <c r="R27" s="23"/>
    </row>
    <row r="28" customHeight="1" spans="1:19">
      <c r="A28" s="3" t="str">
        <f>基本信息输入表!$K$6&amp;"填表人："&amp;基本信息输入表!$M$72</f>
        <v>产权持有人填表人：袁佳</v>
      </c>
      <c r="P28" s="3" t="str">
        <f>"评估人员："&amp;基本信息输入表!$Q$72</f>
        <v>评估人员：韩策</v>
      </c>
      <c r="S28" s="27"/>
    </row>
    <row r="29" customHeight="1" spans="1:19">
      <c r="A29" s="3" t="str">
        <f>"填表日期："&amp;YEAR(基本信息输入表!$O$72)&amp;"年"&amp;MONTH(基本信息输入表!$O$72)&amp;"月"&amp;DAY(基本信息输入表!$O$72)&amp;"日"</f>
        <v>填表日期：2025年12月15日</v>
      </c>
    </row>
  </sheetData>
  <mergeCells count="19">
    <mergeCell ref="A2:R2"/>
    <mergeCell ref="A3:R3"/>
    <mergeCell ref="I6:J6"/>
    <mergeCell ref="K6:L6"/>
    <mergeCell ref="N6:P6"/>
    <mergeCell ref="A25:D25"/>
    <mergeCell ref="A26:D26"/>
    <mergeCell ref="A27:D27"/>
    <mergeCell ref="A6:A7"/>
    <mergeCell ref="B6:B7"/>
    <mergeCell ref="C6:C7"/>
    <mergeCell ref="D6:D7"/>
    <mergeCell ref="E6:E7"/>
    <mergeCell ref="F6:F7"/>
    <mergeCell ref="G6:G7"/>
    <mergeCell ref="H6:H7"/>
    <mergeCell ref="M6:M7"/>
    <mergeCell ref="Q6:Q7"/>
    <mergeCell ref="R6:R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scale="80" fitToHeight="0" orientation="landscape"/>
  <headerFooter scaleWithDoc="0">
    <oddFooter>&amp;C&amp;"宋体,常规"&amp;10第&amp;"Arial Narrow,常规"&amp;P&amp;"宋体,常规"页，共&amp;"Arial Narrow,常规"&amp;N&amp;"宋体,常规"页</oddFooter>
  </headerFooter>
</worksheet>
</file>

<file path=xl/worksheets/sheet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pageSetUpPr fitToPage="1"/>
  </sheetPr>
  <dimension ref="A1:M29"/>
  <sheetViews>
    <sheetView showGridLines="0" topLeftCell="A4" workbookViewId="0">
      <selection activeCell="E54" sqref="E54"/>
    </sheetView>
  </sheetViews>
  <sheetFormatPr defaultColWidth="9" defaultRowHeight="15.75" customHeight="1"/>
  <cols>
    <col min="1" max="1" width="5.16666666666667" style="3" customWidth="1"/>
    <col min="2" max="2" width="21" style="3" customWidth="1"/>
    <col min="3" max="3" width="7.66666666666667" style="3" customWidth="1"/>
    <col min="4" max="4" width="11.1666666666667" style="3" customWidth="1"/>
    <col min="5" max="5" width="13.1666666666667" style="3" customWidth="1"/>
    <col min="6" max="6" width="11.1666666666667" style="3" customWidth="1"/>
    <col min="7" max="7" width="11.1666666666667" style="3" hidden="1" customWidth="1" outlineLevel="1"/>
    <col min="8" max="8" width="15.6666666666667" style="3" customWidth="1" collapsed="1"/>
    <col min="9" max="9" width="15.6666666666667" style="3" customWidth="1"/>
    <col min="10" max="10" width="5.66666666666667" style="3" customWidth="1"/>
    <col min="11" max="11" width="8.16666666666667" style="3" customWidth="1"/>
    <col min="12" max="12" width="10" style="3" customWidth="1"/>
    <col min="13" max="16384" width="9" style="3"/>
  </cols>
  <sheetData>
    <row r="1" customHeight="1" spans="1:13">
      <c r="A1" s="4" t="s">
        <v>398</v>
      </c>
    </row>
    <row r="2" s="1" customFormat="1" ht="30" customHeight="1" spans="1:13">
      <c r="A2" s="5" t="s">
        <v>1488</v>
      </c>
      <c r="B2" s="5"/>
      <c r="C2" s="5"/>
      <c r="D2" s="5"/>
      <c r="E2" s="5"/>
      <c r="F2" s="5"/>
      <c r="G2" s="5"/>
      <c r="H2" s="5"/>
      <c r="I2" s="5"/>
      <c r="J2" s="5"/>
      <c r="K2" s="5"/>
      <c r="L2" s="5"/>
    </row>
    <row r="3" customHeight="1" spans="1:13">
      <c r="A3" s="2" t="str">
        <f>"评估基准日："&amp;TEXT(基本信息输入表!M7,"yyyy年mm月dd日")</f>
        <v>评估基准日：2025年11月30日</v>
      </c>
      <c r="B3" s="2"/>
      <c r="C3" s="2"/>
      <c r="D3" s="2"/>
      <c r="E3" s="2"/>
      <c r="F3" s="2"/>
      <c r="G3" s="2"/>
      <c r="H3" s="2"/>
      <c r="I3" s="2"/>
      <c r="J3" s="2"/>
      <c r="K3" s="2"/>
      <c r="L3" s="2"/>
    </row>
    <row r="4" ht="14.25" customHeight="1" spans="1:13">
      <c r="A4" s="2"/>
      <c r="B4" s="2"/>
      <c r="C4" s="2"/>
      <c r="D4" s="2"/>
      <c r="E4" s="2"/>
      <c r="F4" s="2"/>
      <c r="G4" s="2"/>
      <c r="H4" s="2"/>
      <c r="I4" s="2"/>
      <c r="J4" s="2"/>
      <c r="K4" s="2"/>
      <c r="L4" s="25" t="s">
        <v>1489</v>
      </c>
    </row>
    <row r="5" customHeight="1" spans="1:13">
      <c r="A5" s="3" t="str">
        <f>基本信息输入表!K6&amp;"："&amp;基本信息输入表!M6</f>
        <v>产权持有人：湖北省徽工生物技本研究有限公司</v>
      </c>
      <c r="L5" s="10" t="str">
        <f>"金额单位："&amp;基本信息输入表!M10&amp;"元"</f>
        <v>金额单位：人民币元</v>
      </c>
    </row>
    <row r="6" s="63" customFormat="1" ht="24" spans="1:13">
      <c r="A6" s="64" t="s">
        <v>401</v>
      </c>
      <c r="B6" s="65" t="s">
        <v>1490</v>
      </c>
      <c r="C6" s="64" t="s">
        <v>1484</v>
      </c>
      <c r="D6" s="64" t="s">
        <v>1491</v>
      </c>
      <c r="E6" s="65" t="s">
        <v>1492</v>
      </c>
      <c r="F6" s="65" t="s">
        <v>1493</v>
      </c>
      <c r="G6" s="46" t="s">
        <v>403</v>
      </c>
      <c r="H6" s="13" t="s">
        <v>502</v>
      </c>
      <c r="I6" s="64" t="s">
        <v>405</v>
      </c>
      <c r="J6" s="64" t="s">
        <v>406</v>
      </c>
      <c r="K6" s="41" t="s">
        <v>407</v>
      </c>
      <c r="L6" s="64" t="s">
        <v>503</v>
      </c>
      <c r="M6" s="14" t="s">
        <v>518</v>
      </c>
    </row>
    <row r="7" ht="15.6" spans="1:13">
      <c r="A7" s="15" t="str">
        <f>IF(B7="","",ROW()-6)</f>
        <v/>
      </c>
      <c r="B7" s="16"/>
      <c r="C7" s="17"/>
      <c r="D7" s="18"/>
      <c r="E7" s="18"/>
      <c r="F7" s="18"/>
      <c r="G7" s="18"/>
      <c r="H7" s="18"/>
      <c r="I7" s="18"/>
      <c r="J7" s="18">
        <f t="shared" ref="J7:J27" si="0">I7-H7</f>
        <v>0</v>
      </c>
      <c r="K7" s="18" t="str">
        <f>IF(H7=0,"",J7/H7*100)</f>
        <v/>
      </c>
      <c r="L7" s="16"/>
      <c r="M7" s="19" t="s">
        <v>519</v>
      </c>
    </row>
    <row r="8" ht="15.6" spans="1:13">
      <c r="A8" s="15" t="str">
        <f t="shared" ref="A8:A26" si="1">IF(B8="","",ROW()-6)</f>
        <v/>
      </c>
      <c r="B8" s="16"/>
      <c r="C8" s="17"/>
      <c r="D8" s="18"/>
      <c r="E8" s="18"/>
      <c r="F8" s="18"/>
      <c r="G8" s="18"/>
      <c r="H8" s="18"/>
      <c r="I8" s="18"/>
      <c r="J8" s="18">
        <f t="shared" si="0"/>
        <v>0</v>
      </c>
      <c r="K8" s="18" t="str">
        <f t="shared" ref="K8:K27" si="2">IF(H8=0,"",J8/H8*100)</f>
        <v/>
      </c>
      <c r="L8" s="16"/>
      <c r="M8" s="19" t="s">
        <v>520</v>
      </c>
    </row>
    <row r="9" ht="15.6" spans="1:13">
      <c r="A9" s="15" t="str">
        <f t="shared" si="1"/>
        <v/>
      </c>
      <c r="B9" s="16"/>
      <c r="C9" s="17"/>
      <c r="D9" s="18"/>
      <c r="E9" s="18"/>
      <c r="F9" s="18"/>
      <c r="G9" s="18"/>
      <c r="H9" s="18"/>
      <c r="I9" s="18"/>
      <c r="J9" s="18">
        <f t="shared" si="0"/>
        <v>0</v>
      </c>
      <c r="K9" s="18" t="str">
        <f t="shared" si="2"/>
        <v/>
      </c>
      <c r="L9" s="16"/>
      <c r="M9" s="19" t="s">
        <v>521</v>
      </c>
    </row>
    <row r="10" ht="15.6" spans="1:13">
      <c r="A10" s="15" t="str">
        <f t="shared" si="1"/>
        <v/>
      </c>
      <c r="B10" s="16"/>
      <c r="C10" s="17"/>
      <c r="D10" s="18"/>
      <c r="E10" s="18"/>
      <c r="F10" s="18"/>
      <c r="G10" s="18"/>
      <c r="H10" s="18"/>
      <c r="I10" s="18"/>
      <c r="J10" s="18">
        <f t="shared" si="0"/>
        <v>0</v>
      </c>
      <c r="K10" s="18" t="str">
        <f t="shared" si="2"/>
        <v/>
      </c>
      <c r="L10" s="16"/>
      <c r="M10" s="19" t="s">
        <v>522</v>
      </c>
    </row>
    <row r="11" ht="15.6" spans="1:13">
      <c r="A11" s="15" t="str">
        <f t="shared" si="1"/>
        <v/>
      </c>
      <c r="B11" s="16"/>
      <c r="C11" s="17"/>
      <c r="D11" s="18"/>
      <c r="E11" s="18"/>
      <c r="F11" s="18"/>
      <c r="G11" s="18"/>
      <c r="H11" s="18"/>
      <c r="I11" s="18"/>
      <c r="J11" s="18">
        <f t="shared" si="0"/>
        <v>0</v>
      </c>
      <c r="K11" s="18" t="str">
        <f t="shared" si="2"/>
        <v/>
      </c>
      <c r="L11" s="16"/>
      <c r="M11" s="19" t="s">
        <v>523</v>
      </c>
    </row>
    <row r="12" ht="15.6" spans="1:13">
      <c r="A12" s="15" t="str">
        <f t="shared" si="1"/>
        <v/>
      </c>
      <c r="B12" s="16"/>
      <c r="C12" s="17"/>
      <c r="D12" s="18"/>
      <c r="E12" s="18"/>
      <c r="F12" s="18"/>
      <c r="G12" s="18"/>
      <c r="H12" s="18"/>
      <c r="I12" s="18"/>
      <c r="J12" s="18">
        <f t="shared" si="0"/>
        <v>0</v>
      </c>
      <c r="K12" s="18" t="str">
        <f t="shared" si="2"/>
        <v/>
      </c>
      <c r="L12" s="16"/>
      <c r="M12" s="19" t="s">
        <v>524</v>
      </c>
    </row>
    <row r="13" ht="15.6" spans="1:13">
      <c r="A13" s="15" t="str">
        <f t="shared" si="1"/>
        <v/>
      </c>
      <c r="B13" s="16"/>
      <c r="C13" s="17"/>
      <c r="D13" s="18"/>
      <c r="E13" s="18"/>
      <c r="F13" s="18"/>
      <c r="G13" s="18"/>
      <c r="H13" s="18"/>
      <c r="I13" s="18"/>
      <c r="J13" s="18">
        <f t="shared" si="0"/>
        <v>0</v>
      </c>
      <c r="K13" s="18" t="str">
        <f t="shared" si="2"/>
        <v/>
      </c>
      <c r="L13" s="16"/>
      <c r="M13" s="19" t="s">
        <v>525</v>
      </c>
    </row>
    <row r="14" ht="15.6" spans="1:13">
      <c r="A14" s="15" t="str">
        <f t="shared" si="1"/>
        <v/>
      </c>
      <c r="B14" s="16"/>
      <c r="C14" s="17"/>
      <c r="D14" s="18"/>
      <c r="E14" s="18"/>
      <c r="F14" s="18"/>
      <c r="G14" s="18"/>
      <c r="H14" s="18"/>
      <c r="I14" s="18"/>
      <c r="J14" s="18">
        <f t="shared" si="0"/>
        <v>0</v>
      </c>
      <c r="K14" s="18" t="str">
        <f t="shared" si="2"/>
        <v/>
      </c>
      <c r="L14" s="16"/>
      <c r="M14" s="19" t="s">
        <v>526</v>
      </c>
    </row>
    <row r="15" ht="15.6" spans="1:13">
      <c r="A15" s="15" t="str">
        <f t="shared" si="1"/>
        <v/>
      </c>
      <c r="B15" s="16"/>
      <c r="C15" s="17"/>
      <c r="D15" s="18"/>
      <c r="E15" s="18"/>
      <c r="F15" s="18"/>
      <c r="G15" s="18"/>
      <c r="H15" s="18"/>
      <c r="I15" s="18"/>
      <c r="J15" s="18">
        <f t="shared" si="0"/>
        <v>0</v>
      </c>
      <c r="K15" s="18" t="str">
        <f t="shared" si="2"/>
        <v/>
      </c>
      <c r="L15" s="16"/>
      <c r="M15" s="19" t="s">
        <v>527</v>
      </c>
    </row>
    <row r="16" ht="15.6" spans="1:13">
      <c r="A16" s="15" t="str">
        <f t="shared" si="1"/>
        <v/>
      </c>
      <c r="B16" s="16"/>
      <c r="C16" s="17"/>
      <c r="D16" s="18"/>
      <c r="E16" s="18"/>
      <c r="F16" s="18"/>
      <c r="G16" s="18"/>
      <c r="H16" s="18"/>
      <c r="I16" s="18"/>
      <c r="J16" s="18">
        <f t="shared" si="0"/>
        <v>0</v>
      </c>
      <c r="K16" s="18" t="str">
        <f t="shared" si="2"/>
        <v/>
      </c>
      <c r="L16" s="16"/>
      <c r="M16" s="19" t="s">
        <v>528</v>
      </c>
    </row>
    <row r="17" ht="15.6" spans="1:13">
      <c r="A17" s="15" t="str">
        <f t="shared" si="1"/>
        <v/>
      </c>
      <c r="B17" s="16"/>
      <c r="C17" s="17"/>
      <c r="D17" s="18"/>
      <c r="E17" s="18"/>
      <c r="F17" s="18"/>
      <c r="G17" s="18"/>
      <c r="H17" s="18"/>
      <c r="I17" s="18"/>
      <c r="J17" s="18">
        <f t="shared" si="0"/>
        <v>0</v>
      </c>
      <c r="K17" s="18" t="str">
        <f t="shared" si="2"/>
        <v/>
      </c>
      <c r="L17" s="16"/>
      <c r="M17" s="19" t="s">
        <v>529</v>
      </c>
    </row>
    <row r="18" ht="15.6" spans="1:13">
      <c r="A18" s="15" t="str">
        <f t="shared" si="1"/>
        <v/>
      </c>
      <c r="B18" s="16"/>
      <c r="C18" s="17"/>
      <c r="D18" s="18"/>
      <c r="E18" s="18"/>
      <c r="F18" s="18"/>
      <c r="G18" s="18"/>
      <c r="H18" s="18"/>
      <c r="I18" s="18"/>
      <c r="J18" s="18">
        <f t="shared" si="0"/>
        <v>0</v>
      </c>
      <c r="K18" s="18" t="str">
        <f t="shared" si="2"/>
        <v/>
      </c>
      <c r="L18" s="16"/>
      <c r="M18" s="19" t="s">
        <v>530</v>
      </c>
    </row>
    <row r="19" ht="15.6" spans="1:13">
      <c r="A19" s="15" t="str">
        <f t="shared" si="1"/>
        <v/>
      </c>
      <c r="B19" s="16"/>
      <c r="C19" s="17"/>
      <c r="D19" s="18"/>
      <c r="E19" s="18"/>
      <c r="F19" s="18"/>
      <c r="G19" s="18"/>
      <c r="H19" s="18"/>
      <c r="I19" s="18"/>
      <c r="J19" s="18">
        <f t="shared" si="0"/>
        <v>0</v>
      </c>
      <c r="K19" s="18" t="str">
        <f t="shared" si="2"/>
        <v/>
      </c>
      <c r="L19" s="16"/>
      <c r="M19" s="19" t="s">
        <v>531</v>
      </c>
    </row>
    <row r="20" ht="15.6" spans="1:13">
      <c r="A20" s="15" t="str">
        <f t="shared" si="1"/>
        <v/>
      </c>
      <c r="B20" s="16"/>
      <c r="C20" s="17"/>
      <c r="D20" s="18"/>
      <c r="E20" s="18"/>
      <c r="F20" s="18"/>
      <c r="G20" s="18"/>
      <c r="H20" s="18"/>
      <c r="I20" s="18"/>
      <c r="J20" s="18">
        <f t="shared" si="0"/>
        <v>0</v>
      </c>
      <c r="K20" s="18" t="str">
        <f t="shared" si="2"/>
        <v/>
      </c>
      <c r="L20" s="16"/>
      <c r="M20" s="19" t="s">
        <v>532</v>
      </c>
    </row>
    <row r="21" ht="15.6" spans="1:13">
      <c r="A21" s="15" t="str">
        <f t="shared" si="1"/>
        <v/>
      </c>
      <c r="B21" s="16"/>
      <c r="C21" s="17"/>
      <c r="D21" s="18"/>
      <c r="E21" s="18"/>
      <c r="F21" s="18"/>
      <c r="G21" s="18"/>
      <c r="H21" s="18"/>
      <c r="I21" s="18"/>
      <c r="J21" s="18">
        <f t="shared" si="0"/>
        <v>0</v>
      </c>
      <c r="K21" s="18" t="str">
        <f t="shared" si="2"/>
        <v/>
      </c>
      <c r="L21" s="16"/>
      <c r="M21" s="19" t="s">
        <v>533</v>
      </c>
    </row>
    <row r="22" ht="15.6" spans="1:13">
      <c r="A22" s="15" t="str">
        <f t="shared" si="1"/>
        <v/>
      </c>
      <c r="B22" s="16"/>
      <c r="C22" s="17"/>
      <c r="D22" s="18"/>
      <c r="E22" s="18"/>
      <c r="F22" s="18"/>
      <c r="G22" s="18"/>
      <c r="H22" s="18"/>
      <c r="I22" s="18"/>
      <c r="J22" s="18">
        <f t="shared" si="0"/>
        <v>0</v>
      </c>
      <c r="K22" s="18" t="str">
        <f t="shared" si="2"/>
        <v/>
      </c>
      <c r="L22" s="16"/>
      <c r="M22" s="19" t="s">
        <v>538</v>
      </c>
    </row>
    <row r="23" ht="15.6" spans="1:13">
      <c r="A23" s="15" t="str">
        <f t="shared" si="1"/>
        <v/>
      </c>
      <c r="B23" s="16"/>
      <c r="C23" s="17"/>
      <c r="D23" s="18"/>
      <c r="E23" s="18"/>
      <c r="F23" s="18"/>
      <c r="G23" s="18"/>
      <c r="H23" s="18"/>
      <c r="I23" s="18"/>
      <c r="J23" s="18">
        <f t="shared" si="0"/>
        <v>0</v>
      </c>
      <c r="K23" s="18" t="str">
        <f t="shared" si="2"/>
        <v/>
      </c>
      <c r="L23" s="16"/>
      <c r="M23" s="19" t="s">
        <v>539</v>
      </c>
    </row>
    <row r="24" ht="15.6" spans="1:13">
      <c r="A24" s="15" t="str">
        <f t="shared" si="1"/>
        <v/>
      </c>
      <c r="B24" s="16"/>
      <c r="C24" s="17"/>
      <c r="D24" s="18"/>
      <c r="E24" s="18"/>
      <c r="F24" s="18"/>
      <c r="G24" s="18"/>
      <c r="H24" s="18"/>
      <c r="I24" s="18"/>
      <c r="J24" s="18">
        <f t="shared" si="0"/>
        <v>0</v>
      </c>
      <c r="K24" s="18" t="str">
        <f t="shared" si="2"/>
        <v/>
      </c>
      <c r="L24" s="16"/>
      <c r="M24" s="19" t="s">
        <v>540</v>
      </c>
    </row>
    <row r="25" ht="15.6" spans="1:13">
      <c r="A25" s="15" t="str">
        <f t="shared" si="1"/>
        <v/>
      </c>
      <c r="B25" s="16"/>
      <c r="C25" s="17"/>
      <c r="D25" s="18"/>
      <c r="E25" s="18"/>
      <c r="F25" s="18"/>
      <c r="G25" s="18"/>
      <c r="H25" s="18"/>
      <c r="I25" s="18"/>
      <c r="J25" s="18">
        <f t="shared" si="0"/>
        <v>0</v>
      </c>
      <c r="K25" s="18" t="str">
        <f t="shared" si="2"/>
        <v/>
      </c>
      <c r="L25" s="16"/>
      <c r="M25" s="19" t="s">
        <v>541</v>
      </c>
    </row>
    <row r="26" ht="15.6" spans="1:13">
      <c r="A26" s="15" t="str">
        <f t="shared" si="1"/>
        <v/>
      </c>
      <c r="B26" s="16"/>
      <c r="C26" s="17"/>
      <c r="D26" s="18"/>
      <c r="E26" s="18"/>
      <c r="F26" s="18"/>
      <c r="G26" s="18"/>
      <c r="H26" s="18"/>
      <c r="I26" s="18"/>
      <c r="J26" s="18">
        <f t="shared" si="0"/>
        <v>0</v>
      </c>
      <c r="K26" s="18" t="str">
        <f t="shared" si="2"/>
        <v/>
      </c>
      <c r="L26" s="16"/>
      <c r="M26" s="19" t="s">
        <v>542</v>
      </c>
    </row>
    <row r="27" customHeight="1" spans="1:13">
      <c r="A27" s="20" t="s">
        <v>511</v>
      </c>
      <c r="B27" s="21"/>
      <c r="C27" s="22"/>
      <c r="D27" s="18"/>
      <c r="E27" s="18"/>
      <c r="F27" s="18"/>
      <c r="G27" s="18">
        <f>SUM(G7:G26)</f>
        <v>0</v>
      </c>
      <c r="H27" s="18">
        <f>SUM(H7:H26)</f>
        <v>0</v>
      </c>
      <c r="I27" s="18">
        <f>SUM(I7:I26)</f>
        <v>0</v>
      </c>
      <c r="J27" s="18">
        <f t="shared" si="0"/>
        <v>0</v>
      </c>
      <c r="K27" s="18" t="str">
        <f t="shared" si="2"/>
        <v/>
      </c>
      <c r="L27" s="23"/>
    </row>
    <row r="28" customHeight="1" spans="1:13">
      <c r="A28" s="3" t="str">
        <f>基本信息输入表!$K$6&amp;"填表人："&amp;基本信息输入表!$M$73</f>
        <v>产权持有人填表人：袁佳</v>
      </c>
      <c r="J28" s="3" t="str">
        <f>"评估人员："&amp;基本信息输入表!$Q$73</f>
        <v>评估人员：韩策</v>
      </c>
      <c r="M28" s="27"/>
    </row>
    <row r="29" customHeight="1" spans="1:13">
      <c r="A29" s="3" t="str">
        <f>"填表日期："&amp;YEAR(基本信息输入表!$O$73)&amp;"年"&amp;MONTH(基本信息输入表!$O$73)&amp;"月"&amp;DAY(基本信息输入表!$O$73)&amp;"日"</f>
        <v>填表日期：2025年12月15日</v>
      </c>
    </row>
  </sheetData>
  <mergeCells count="3">
    <mergeCell ref="A2:L2"/>
    <mergeCell ref="A3:L3"/>
    <mergeCell ref="A27:B2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scale="86" fitToHeight="0" orientation="landscape"/>
  <headerFooter scaleWithDoc="0">
    <oddFooter>&amp;C&amp;"宋体,常规"&amp;10第&amp;"Arial Narrow,常规"&amp;P&amp;"宋体,常规"页，共&amp;"Arial Narrow,常规"&amp;N&amp;"宋体,常规"页</oddFooter>
  </headerFooter>
</worksheet>
</file>

<file path=xl/worksheets/sheet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无形资产汇总">
    <pageSetUpPr fitToPage="1"/>
  </sheetPr>
  <dimension ref="A1:I29"/>
  <sheetViews>
    <sheetView showGridLines="0" workbookViewId="0">
      <selection activeCell="E54" sqref="E54"/>
    </sheetView>
  </sheetViews>
  <sheetFormatPr defaultColWidth="9" defaultRowHeight="15.75" customHeight="1"/>
  <cols>
    <col min="1" max="1" width="8.66666666666667" style="3" customWidth="1"/>
    <col min="2" max="2" width="30.6666666666667" style="3" customWidth="1"/>
    <col min="3" max="3" width="30.6666666666667" style="3" hidden="1" customWidth="1" outlineLevel="1"/>
    <col min="4" max="4" width="18.6666666666667" style="3" customWidth="1" collapsed="1"/>
    <col min="5" max="7" width="18.6666666666667" style="3" customWidth="1"/>
    <col min="8" max="8" width="13" style="3" customWidth="1"/>
    <col min="9" max="16384" width="9" style="3"/>
  </cols>
  <sheetData>
    <row r="1" customHeight="1" spans="1:8">
      <c r="A1" s="4" t="s">
        <v>398</v>
      </c>
    </row>
    <row r="2" s="1" customFormat="1" ht="30" customHeight="1" spans="1:8">
      <c r="A2" s="5" t="s">
        <v>1494</v>
      </c>
      <c r="B2" s="5"/>
      <c r="C2" s="5"/>
      <c r="D2" s="5"/>
      <c r="E2" s="5"/>
      <c r="F2" s="5"/>
      <c r="G2" s="5"/>
      <c r="H2" s="5"/>
    </row>
    <row r="3" customHeight="1" spans="1:8">
      <c r="A3" s="2" t="str">
        <f>"评估基准日："&amp;TEXT(基本信息输入表!M7,"yyyy年mm月dd日")</f>
        <v>评估基准日：2025年11月30日</v>
      </c>
      <c r="B3" s="2"/>
      <c r="C3" s="2"/>
      <c r="D3" s="2"/>
      <c r="E3" s="2"/>
      <c r="F3" s="2"/>
      <c r="G3" s="2"/>
      <c r="H3" s="2"/>
    </row>
    <row r="4" ht="14.25" customHeight="1" spans="1:8">
      <c r="A4" s="2"/>
      <c r="B4" s="2"/>
      <c r="C4" s="2"/>
      <c r="D4" s="2"/>
      <c r="E4" s="2"/>
      <c r="F4" s="2"/>
      <c r="G4" s="2"/>
      <c r="H4" s="25" t="s">
        <v>1495</v>
      </c>
    </row>
    <row r="5" customHeight="1" spans="1:8">
      <c r="A5" s="3" t="str">
        <f>基本信息输入表!K6&amp;"："&amp;基本信息输入表!M6</f>
        <v>产权持有人：湖北省徽工生物技本研究有限公司</v>
      </c>
      <c r="H5" s="108" t="str">
        <f>"金额单位："&amp;基本信息输入表!M10&amp;"元"</f>
        <v>金额单位：人民币元</v>
      </c>
    </row>
    <row r="6" s="2" customFormat="1" customHeight="1" spans="1:8">
      <c r="A6" s="38" t="s">
        <v>500</v>
      </c>
      <c r="B6" s="38" t="s">
        <v>501</v>
      </c>
      <c r="C6" s="39" t="s">
        <v>403</v>
      </c>
      <c r="D6" s="38" t="s">
        <v>502</v>
      </c>
      <c r="E6" s="39" t="s">
        <v>917</v>
      </c>
      <c r="F6" s="38" t="s">
        <v>405</v>
      </c>
      <c r="G6" s="58" t="s">
        <v>406</v>
      </c>
      <c r="H6" s="38" t="s">
        <v>407</v>
      </c>
    </row>
    <row r="7" customHeight="1" spans="1:8">
      <c r="A7" s="38" t="s">
        <v>1496</v>
      </c>
      <c r="B7" s="109" t="s">
        <v>1497</v>
      </c>
      <c r="C7" s="60">
        <f>'4-13-1无形-土地'!P30</f>
        <v>0</v>
      </c>
      <c r="D7" s="60">
        <f>'4-13-1无形-土地'!Q30</f>
        <v>0</v>
      </c>
      <c r="E7" s="60">
        <f>'4-13-1无形-土地'!R30</f>
        <v>0</v>
      </c>
      <c r="F7" s="60">
        <f>'4-13-1无形-土地'!S32</f>
        <v>0</v>
      </c>
      <c r="G7" s="41">
        <f>F7-D7</f>
        <v>0</v>
      </c>
      <c r="H7" s="30" t="str">
        <f>IF(D7-E7=0,"",(F7-D7+E7)/(D7-E7)*100)</f>
        <v/>
      </c>
    </row>
    <row r="8" customHeight="1" spans="1:8">
      <c r="A8" s="38" t="s">
        <v>1498</v>
      </c>
      <c r="B8" s="109" t="s">
        <v>1499</v>
      </c>
      <c r="C8" s="60">
        <f>'4-13-2无形-矿业权'!L28</f>
        <v>0</v>
      </c>
      <c r="D8" s="60">
        <f>'4-13-2无形-矿业权'!M28</f>
        <v>0</v>
      </c>
      <c r="E8" s="60">
        <f>'4-13-2无形-矿业权'!N28</f>
        <v>0</v>
      </c>
      <c r="F8" s="60">
        <f>'4-13-2无形-矿业权'!O30</f>
        <v>0</v>
      </c>
      <c r="G8" s="41">
        <f>F8-D8</f>
        <v>0</v>
      </c>
      <c r="H8" s="30" t="str">
        <f t="shared" ref="H8:H9" si="0">IF(D8-E8=0,"",(F8-D8+E8)/(D8-E8)*100)</f>
        <v/>
      </c>
    </row>
    <row r="9" customHeight="1" spans="1:8">
      <c r="A9" s="38" t="s">
        <v>1500</v>
      </c>
      <c r="B9" s="109" t="s">
        <v>1501</v>
      </c>
      <c r="C9" s="60">
        <f>'4-13-3无形-其他'!J25</f>
        <v>0</v>
      </c>
      <c r="D9" s="60">
        <f>'4-13-3无形-其他'!K25</f>
        <v>0</v>
      </c>
      <c r="E9" s="60">
        <f>'4-13-3无形-其他'!L25</f>
        <v>0</v>
      </c>
      <c r="F9" s="60">
        <f>'4-13-3无形-其他'!M27</f>
        <v>0</v>
      </c>
      <c r="G9" s="41">
        <f>F9-D9</f>
        <v>0</v>
      </c>
      <c r="H9" s="30" t="str">
        <f t="shared" si="0"/>
        <v/>
      </c>
    </row>
    <row r="10" customHeight="1" spans="1:8">
      <c r="A10" s="38"/>
      <c r="B10" s="109"/>
      <c r="C10" s="109"/>
      <c r="D10" s="60"/>
      <c r="E10" s="60"/>
      <c r="F10" s="41"/>
      <c r="G10" s="41"/>
      <c r="H10" s="30"/>
    </row>
    <row r="11" customHeight="1" spans="1:8">
      <c r="A11" s="38"/>
      <c r="B11" s="109"/>
      <c r="C11" s="109"/>
      <c r="D11" s="60"/>
      <c r="E11" s="60"/>
      <c r="F11" s="41"/>
      <c r="G11" s="41"/>
      <c r="H11" s="30"/>
    </row>
    <row r="12" customHeight="1" spans="1:8">
      <c r="A12" s="38"/>
      <c r="B12" s="109"/>
      <c r="C12" s="109"/>
      <c r="D12" s="60"/>
      <c r="E12" s="60"/>
      <c r="F12" s="41"/>
      <c r="G12" s="41"/>
      <c r="H12" s="30"/>
    </row>
    <row r="13" customHeight="1" spans="1:8">
      <c r="A13" s="38"/>
      <c r="B13" s="109"/>
      <c r="C13" s="109"/>
      <c r="D13" s="60"/>
      <c r="E13" s="60"/>
      <c r="F13" s="41"/>
      <c r="G13" s="41"/>
      <c r="H13" s="30"/>
    </row>
    <row r="14" customHeight="1" spans="1:8">
      <c r="A14" s="38"/>
      <c r="B14" s="109"/>
      <c r="C14" s="109"/>
      <c r="D14" s="60"/>
      <c r="E14" s="60"/>
      <c r="F14" s="41"/>
      <c r="G14" s="41"/>
      <c r="H14" s="30"/>
    </row>
    <row r="15" customHeight="1" spans="1:8">
      <c r="A15" s="38"/>
      <c r="B15" s="109"/>
      <c r="C15" s="109"/>
      <c r="D15" s="60"/>
      <c r="E15" s="60"/>
      <c r="F15" s="41"/>
      <c r="G15" s="41"/>
      <c r="H15" s="30"/>
    </row>
    <row r="16" customHeight="1" spans="1:8">
      <c r="A16" s="38"/>
      <c r="B16" s="109"/>
      <c r="C16" s="109"/>
      <c r="D16" s="60"/>
      <c r="E16" s="60"/>
      <c r="F16" s="41"/>
      <c r="G16" s="41"/>
      <c r="H16" s="30"/>
    </row>
    <row r="17" customHeight="1" spans="1:9">
      <c r="A17" s="38"/>
      <c r="B17" s="109"/>
      <c r="C17" s="109"/>
      <c r="D17" s="60"/>
      <c r="E17" s="60"/>
      <c r="F17" s="41"/>
      <c r="G17" s="41"/>
      <c r="H17" s="30"/>
    </row>
    <row r="18" customHeight="1" spans="1:9">
      <c r="A18" s="38"/>
      <c r="B18" s="109"/>
      <c r="C18" s="109"/>
      <c r="D18" s="60"/>
      <c r="E18" s="60"/>
      <c r="F18" s="41"/>
      <c r="G18" s="41"/>
      <c r="H18" s="30"/>
    </row>
    <row r="19" customHeight="1" spans="1:9">
      <c r="A19" s="38"/>
      <c r="B19" s="109"/>
      <c r="C19" s="109"/>
      <c r="D19" s="60"/>
      <c r="E19" s="60"/>
      <c r="F19" s="41"/>
      <c r="G19" s="41"/>
      <c r="H19" s="30"/>
    </row>
    <row r="20" customHeight="1" spans="1:9">
      <c r="A20" s="38"/>
      <c r="B20" s="109"/>
      <c r="C20" s="109"/>
      <c r="D20" s="60"/>
      <c r="E20" s="60"/>
      <c r="F20" s="41"/>
      <c r="G20" s="41"/>
      <c r="H20" s="30"/>
    </row>
    <row r="21" customHeight="1" spans="1:9">
      <c r="A21" s="38"/>
      <c r="B21" s="109"/>
      <c r="C21" s="109"/>
      <c r="D21" s="60"/>
      <c r="E21" s="60"/>
      <c r="F21" s="41"/>
      <c r="G21" s="41"/>
      <c r="H21" s="30"/>
    </row>
    <row r="22" customHeight="1" spans="1:9">
      <c r="A22" s="38"/>
      <c r="B22" s="109"/>
      <c r="C22" s="109"/>
      <c r="D22" s="60"/>
      <c r="E22" s="60"/>
      <c r="F22" s="41"/>
      <c r="G22" s="41"/>
      <c r="H22" s="30"/>
    </row>
    <row r="23" customHeight="1" spans="1:9">
      <c r="A23" s="38"/>
      <c r="B23" s="109"/>
      <c r="C23" s="109"/>
      <c r="D23" s="60"/>
      <c r="E23" s="60"/>
      <c r="F23" s="41"/>
      <c r="G23" s="41"/>
      <c r="H23" s="30"/>
    </row>
    <row r="24" customHeight="1" spans="1:9">
      <c r="A24" s="43" t="s">
        <v>1502</v>
      </c>
      <c r="B24" s="44"/>
      <c r="C24" s="60">
        <f>SUM(C7:C23)</f>
        <v>0</v>
      </c>
      <c r="D24" s="60">
        <f>SUM(D7:D23)</f>
        <v>0</v>
      </c>
      <c r="E24" s="60">
        <f>SUM(E7:E23)</f>
        <v>0</v>
      </c>
      <c r="F24" s="60">
        <f>SUM(F7:F23)</f>
        <v>0</v>
      </c>
      <c r="G24" s="41">
        <f>F24-D24</f>
        <v>0</v>
      </c>
      <c r="H24" s="30" t="str">
        <f t="shared" ref="H24" si="1">IF(D24-E24=0,"",(F24-D24+E24)/(D24-E24)*100)</f>
        <v/>
      </c>
    </row>
    <row r="25" customHeight="1" spans="1:9">
      <c r="A25" s="58" t="s">
        <v>1503</v>
      </c>
      <c r="B25" s="44"/>
      <c r="C25" s="60">
        <f>'4-13-1无形-土地'!P30</f>
        <v>0</v>
      </c>
      <c r="D25" s="60">
        <f>'4-13-1无形-土地'!Q30</f>
        <v>0</v>
      </c>
      <c r="E25" s="60"/>
      <c r="F25" s="60">
        <f>'4-13-1无形-土地'!S32</f>
        <v>0</v>
      </c>
      <c r="G25" s="41"/>
      <c r="H25" s="30"/>
    </row>
    <row r="26" customHeight="1" spans="1:9">
      <c r="A26" s="43" t="s">
        <v>1504</v>
      </c>
      <c r="B26" s="44"/>
      <c r="C26" s="44">
        <f>E24</f>
        <v>0</v>
      </c>
      <c r="D26" s="110">
        <f>E24</f>
        <v>0</v>
      </c>
      <c r="E26" s="111"/>
      <c r="F26" s="41"/>
      <c r="G26" s="41">
        <f>F26-D26</f>
        <v>0</v>
      </c>
      <c r="H26" s="30" t="str">
        <f>IF(D26=0,"",G26/D26*100)</f>
        <v/>
      </c>
    </row>
    <row r="27" customHeight="1" spans="1:9">
      <c r="A27" s="43" t="s">
        <v>1505</v>
      </c>
      <c r="B27" s="44"/>
      <c r="C27" s="60">
        <f>C24-C26</f>
        <v>0</v>
      </c>
      <c r="D27" s="60">
        <f>D24-D26</f>
        <v>0</v>
      </c>
      <c r="E27" s="60"/>
      <c r="F27" s="60">
        <f>F24-F26</f>
        <v>0</v>
      </c>
      <c r="G27" s="41">
        <f>F27-D27</f>
        <v>0</v>
      </c>
      <c r="H27" s="30" t="str">
        <f>IF(D27=0,"",G27/D27*100)</f>
        <v/>
      </c>
    </row>
    <row r="28" customHeight="1" spans="1:9">
      <c r="F28" s="3" t="str">
        <f>"评估人员："&amp;基本信息输入表!$Q$74</f>
        <v>评估人员：韩策</v>
      </c>
      <c r="I28" s="27"/>
    </row>
    <row r="29" customHeight="1" spans="1:9">
      <c r="I29" s="27"/>
    </row>
  </sheetData>
  <sheetProtection formatCells="0" formatColumns="0" formatRows="0" insertRows="0" insertHyperlinks="0" deleteColumns="0" deleteRows="0" sort="0" autoFilter="0" pivotTables="0"/>
  <mergeCells count="6">
    <mergeCell ref="A2:H2"/>
    <mergeCell ref="A3:H3"/>
    <mergeCell ref="A24:B24"/>
    <mergeCell ref="A25:B25"/>
    <mergeCell ref="A26:B26"/>
    <mergeCell ref="A27:B2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scale="73" fitToHeight="0" orientation="landscape"/>
  <headerFooter scaleWithDoc="0">
    <oddFooter>&amp;C&amp;"宋体,常规"&amp;10第&amp;"Arial Narrow,常规"&amp;P&amp;"宋体,常规"页，共&amp;"Arial Narrow,常规"&amp;N&amp;"宋体,常规"页</oddFooter>
  </headerFooter>
</worksheet>
</file>

<file path=xl/worksheets/sheet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无形资产土地">
    <pageSetUpPr fitToPage="1"/>
  </sheetPr>
  <dimension ref="A1:V34"/>
  <sheetViews>
    <sheetView showGridLines="0" workbookViewId="0">
      <selection activeCell="E54" sqref="E54"/>
    </sheetView>
  </sheetViews>
  <sheetFormatPr defaultColWidth="9" defaultRowHeight="15.75" customHeight="1"/>
  <cols>
    <col min="1" max="1" width="4.5" style="3" customWidth="1"/>
    <col min="2" max="2" width="9.66666666666667" style="3" customWidth="1"/>
    <col min="3" max="3" width="11.6666666666667" style="3" customWidth="1"/>
    <col min="4" max="4" width="8.66666666666667" style="3" customWidth="1"/>
    <col min="5" max="5" width="9.5" style="3" customWidth="1"/>
    <col min="6" max="7" width="7.66666666666667" style="3" customWidth="1"/>
    <col min="8" max="8" width="7.16666666666667" style="3" customWidth="1"/>
    <col min="9" max="13" width="5.16666666666667" style="3" customWidth="1"/>
    <col min="14" max="14" width="8" style="3" customWidth="1"/>
    <col min="15" max="15" width="11" style="3" customWidth="1"/>
    <col min="16" max="16" width="11" style="3" hidden="1" customWidth="1" outlineLevel="1"/>
    <col min="17" max="17" width="8.16666666666667" style="3" customWidth="1" collapsed="1"/>
    <col min="18" max="18" width="8" style="3" customWidth="1"/>
    <col min="19" max="19" width="9.66666666666667" style="3" customWidth="1"/>
    <col min="20" max="20" width="7.66666666666667" style="3" customWidth="1"/>
    <col min="21" max="21" width="8" style="3" customWidth="1"/>
    <col min="22" max="16384" width="9" style="3"/>
  </cols>
  <sheetData>
    <row r="1" customHeight="1" spans="1:22">
      <c r="A1" s="4" t="s">
        <v>398</v>
      </c>
      <c r="B1" s="4"/>
    </row>
    <row r="2" s="1" customFormat="1" ht="30" customHeight="1" spans="1:22">
      <c r="A2" s="5" t="s">
        <v>1506</v>
      </c>
      <c r="B2" s="5"/>
      <c r="C2" s="5"/>
      <c r="D2" s="5"/>
      <c r="E2" s="5"/>
      <c r="F2" s="5"/>
      <c r="G2" s="5"/>
      <c r="H2" s="5"/>
      <c r="I2" s="5"/>
      <c r="J2" s="5"/>
      <c r="K2" s="5"/>
      <c r="L2" s="5"/>
      <c r="M2" s="5"/>
      <c r="N2" s="5"/>
      <c r="O2" s="5"/>
      <c r="P2" s="5"/>
      <c r="Q2" s="5"/>
      <c r="R2" s="5"/>
      <c r="S2" s="5"/>
      <c r="T2" s="5"/>
      <c r="U2" s="5"/>
    </row>
    <row r="3" customHeight="1" spans="1:22">
      <c r="A3" s="2" t="str">
        <f>"评估基准日："&amp;TEXT(基本信息输入表!M7,"yyyy年mm月dd日")</f>
        <v>评估基准日：2025年11月30日</v>
      </c>
      <c r="B3" s="2"/>
      <c r="C3" s="2"/>
      <c r="D3" s="2"/>
      <c r="E3" s="2"/>
      <c r="F3" s="2"/>
      <c r="G3" s="2"/>
      <c r="H3" s="2"/>
      <c r="I3" s="2"/>
      <c r="J3" s="2"/>
      <c r="K3" s="2"/>
      <c r="L3" s="2"/>
      <c r="M3" s="2"/>
      <c r="N3" s="2"/>
      <c r="O3" s="2"/>
      <c r="P3" s="2"/>
      <c r="Q3" s="2"/>
      <c r="R3" s="2"/>
      <c r="S3" s="2"/>
      <c r="T3" s="2"/>
      <c r="U3" s="2"/>
    </row>
    <row r="4" ht="14.25" customHeight="1" spans="1:22">
      <c r="A4" s="2"/>
      <c r="B4" s="2"/>
      <c r="C4" s="2"/>
      <c r="D4" s="2"/>
      <c r="E4" s="2"/>
      <c r="F4" s="2"/>
      <c r="G4" s="2"/>
      <c r="H4" s="2"/>
      <c r="I4" s="2"/>
      <c r="J4" s="2"/>
      <c r="K4" s="2"/>
      <c r="L4" s="2"/>
      <c r="M4" s="2"/>
      <c r="N4" s="2"/>
      <c r="O4" s="2"/>
      <c r="P4" s="2"/>
      <c r="Q4" s="2"/>
      <c r="R4" s="2"/>
      <c r="S4" s="2"/>
      <c r="T4" s="25" t="s">
        <v>1507</v>
      </c>
      <c r="U4" s="25"/>
    </row>
    <row r="5" customHeight="1" spans="1:22">
      <c r="A5" s="3" t="str">
        <f>基本信息输入表!K6&amp;"："&amp;基本信息输入表!M6</f>
        <v>产权持有人：湖北省徽工生物技本研究有限公司</v>
      </c>
      <c r="T5" s="107" t="str">
        <f>"金额单位："&amp;基本信息输入表!M10&amp;"元"</f>
        <v>金额单位：人民币元</v>
      </c>
      <c r="U5" s="50"/>
    </row>
    <row r="6" s="63" customFormat="1" ht="24" spans="1:22">
      <c r="A6" s="64" t="s">
        <v>401</v>
      </c>
      <c r="B6" s="85" t="s">
        <v>1388</v>
      </c>
      <c r="C6" s="64" t="s">
        <v>958</v>
      </c>
      <c r="D6" s="85" t="s">
        <v>1508</v>
      </c>
      <c r="E6" s="64" t="s">
        <v>961</v>
      </c>
      <c r="F6" s="64" t="s">
        <v>960</v>
      </c>
      <c r="G6" s="64" t="s">
        <v>962</v>
      </c>
      <c r="H6" s="85" t="s">
        <v>1389</v>
      </c>
      <c r="I6" s="64" t="s">
        <v>943</v>
      </c>
      <c r="J6" s="64" t="s">
        <v>1509</v>
      </c>
      <c r="K6" s="64" t="s">
        <v>963</v>
      </c>
      <c r="L6" s="64" t="s">
        <v>964</v>
      </c>
      <c r="M6" s="64" t="s">
        <v>965</v>
      </c>
      <c r="N6" s="64" t="s">
        <v>966</v>
      </c>
      <c r="O6" s="64" t="s">
        <v>745</v>
      </c>
      <c r="P6" s="46" t="s">
        <v>403</v>
      </c>
      <c r="Q6" s="13" t="s">
        <v>502</v>
      </c>
      <c r="R6" s="87" t="s">
        <v>917</v>
      </c>
      <c r="S6" s="64" t="s">
        <v>405</v>
      </c>
      <c r="T6" s="64" t="s">
        <v>407</v>
      </c>
      <c r="U6" s="64" t="s">
        <v>503</v>
      </c>
      <c r="V6" s="14" t="s">
        <v>518</v>
      </c>
    </row>
    <row r="7" ht="15.6" spans="1:22">
      <c r="A7" s="15" t="str">
        <f>IF(D7="","",ROW()-6)</f>
        <v/>
      </c>
      <c r="B7" s="92"/>
      <c r="C7" s="32"/>
      <c r="D7" s="16"/>
      <c r="E7" s="16"/>
      <c r="F7" s="16"/>
      <c r="G7" s="17"/>
      <c r="H7" s="17"/>
      <c r="I7" s="16"/>
      <c r="J7" s="16"/>
      <c r="K7" s="16"/>
      <c r="L7" s="32"/>
      <c r="M7" s="16"/>
      <c r="N7" s="18"/>
      <c r="O7" s="18"/>
      <c r="P7" s="18"/>
      <c r="Q7" s="18"/>
      <c r="R7" s="18"/>
      <c r="S7" s="18"/>
      <c r="T7" s="18" t="str">
        <f t="shared" ref="T7:T30" si="0">IF(Q7-R7=0,"",(S7-Q7+R7)/(Q7-R7)*100)</f>
        <v/>
      </c>
      <c r="U7" s="16"/>
      <c r="V7" s="19" t="s">
        <v>519</v>
      </c>
    </row>
    <row r="8" ht="15.6" spans="1:22">
      <c r="A8" s="15" t="str">
        <f t="shared" ref="A8:A29" si="1">IF(D8="","",ROW()-6)</f>
        <v/>
      </c>
      <c r="B8" s="92"/>
      <c r="C8" s="32"/>
      <c r="D8" s="16"/>
      <c r="E8" s="16"/>
      <c r="F8" s="16"/>
      <c r="G8" s="17"/>
      <c r="H8" s="17"/>
      <c r="I8" s="16"/>
      <c r="J8" s="16"/>
      <c r="K8" s="16"/>
      <c r="L8" s="32"/>
      <c r="M8" s="16"/>
      <c r="N8" s="18"/>
      <c r="O8" s="18"/>
      <c r="P8" s="18"/>
      <c r="Q8" s="18"/>
      <c r="R8" s="18"/>
      <c r="S8" s="18"/>
      <c r="T8" s="18" t="str">
        <f t="shared" si="0"/>
        <v/>
      </c>
      <c r="U8" s="16"/>
      <c r="V8" s="19" t="s">
        <v>520</v>
      </c>
    </row>
    <row r="9" ht="15.6" spans="1:22">
      <c r="A9" s="15" t="str">
        <f t="shared" si="1"/>
        <v/>
      </c>
      <c r="B9" s="92"/>
      <c r="C9" s="32"/>
      <c r="D9" s="16"/>
      <c r="E9" s="16"/>
      <c r="F9" s="16"/>
      <c r="G9" s="17"/>
      <c r="H9" s="17"/>
      <c r="I9" s="16"/>
      <c r="J9" s="16"/>
      <c r="K9" s="16"/>
      <c r="L9" s="32"/>
      <c r="M9" s="16"/>
      <c r="N9" s="18"/>
      <c r="O9" s="18"/>
      <c r="P9" s="18"/>
      <c r="Q9" s="18"/>
      <c r="R9" s="18"/>
      <c r="S9" s="18"/>
      <c r="T9" s="18" t="str">
        <f t="shared" si="0"/>
        <v/>
      </c>
      <c r="U9" s="16"/>
      <c r="V9" s="19" t="s">
        <v>521</v>
      </c>
    </row>
    <row r="10" ht="15.6" spans="1:22">
      <c r="A10" s="15" t="str">
        <f t="shared" si="1"/>
        <v/>
      </c>
      <c r="B10" s="92"/>
      <c r="C10" s="32"/>
      <c r="D10" s="16"/>
      <c r="E10" s="16"/>
      <c r="F10" s="16"/>
      <c r="G10" s="17"/>
      <c r="H10" s="17"/>
      <c r="I10" s="16"/>
      <c r="J10" s="16"/>
      <c r="K10" s="16"/>
      <c r="L10" s="32"/>
      <c r="M10" s="16"/>
      <c r="N10" s="18"/>
      <c r="O10" s="18"/>
      <c r="P10" s="18"/>
      <c r="Q10" s="18"/>
      <c r="R10" s="18"/>
      <c r="S10" s="18"/>
      <c r="T10" s="18" t="str">
        <f t="shared" si="0"/>
        <v/>
      </c>
      <c r="U10" s="16"/>
      <c r="V10" s="19" t="s">
        <v>522</v>
      </c>
    </row>
    <row r="11" ht="15.6" spans="1:22">
      <c r="A11" s="15" t="str">
        <f t="shared" si="1"/>
        <v/>
      </c>
      <c r="B11" s="92"/>
      <c r="C11" s="32"/>
      <c r="D11" s="16"/>
      <c r="E11" s="16"/>
      <c r="F11" s="16"/>
      <c r="G11" s="17"/>
      <c r="H11" s="17"/>
      <c r="I11" s="16"/>
      <c r="J11" s="16"/>
      <c r="K11" s="16"/>
      <c r="L11" s="32"/>
      <c r="M11" s="16"/>
      <c r="N11" s="18"/>
      <c r="O11" s="18"/>
      <c r="P11" s="18"/>
      <c r="Q11" s="18"/>
      <c r="R11" s="18"/>
      <c r="S11" s="18"/>
      <c r="T11" s="18" t="str">
        <f t="shared" si="0"/>
        <v/>
      </c>
      <c r="U11" s="16"/>
      <c r="V11" s="19" t="s">
        <v>523</v>
      </c>
    </row>
    <row r="12" ht="15.6" spans="1:22">
      <c r="A12" s="15" t="str">
        <f t="shared" si="1"/>
        <v/>
      </c>
      <c r="B12" s="92"/>
      <c r="C12" s="32"/>
      <c r="D12" s="16"/>
      <c r="E12" s="16"/>
      <c r="F12" s="16"/>
      <c r="G12" s="17"/>
      <c r="H12" s="17"/>
      <c r="I12" s="16"/>
      <c r="J12" s="16"/>
      <c r="K12" s="16"/>
      <c r="L12" s="32"/>
      <c r="M12" s="16"/>
      <c r="N12" s="18"/>
      <c r="O12" s="18"/>
      <c r="P12" s="18"/>
      <c r="Q12" s="18"/>
      <c r="R12" s="18"/>
      <c r="S12" s="18"/>
      <c r="T12" s="18" t="str">
        <f t="shared" si="0"/>
        <v/>
      </c>
      <c r="U12" s="16"/>
      <c r="V12" s="19" t="s">
        <v>524</v>
      </c>
    </row>
    <row r="13" ht="15.6" spans="1:22">
      <c r="A13" s="15" t="str">
        <f t="shared" si="1"/>
        <v/>
      </c>
      <c r="B13" s="92"/>
      <c r="C13" s="32"/>
      <c r="D13" s="16"/>
      <c r="E13" s="16"/>
      <c r="F13" s="16"/>
      <c r="G13" s="17"/>
      <c r="H13" s="17"/>
      <c r="I13" s="16"/>
      <c r="J13" s="16"/>
      <c r="K13" s="16"/>
      <c r="L13" s="32"/>
      <c r="M13" s="16"/>
      <c r="N13" s="18"/>
      <c r="O13" s="18"/>
      <c r="P13" s="18"/>
      <c r="Q13" s="18"/>
      <c r="R13" s="18"/>
      <c r="S13" s="18"/>
      <c r="T13" s="18" t="str">
        <f t="shared" si="0"/>
        <v/>
      </c>
      <c r="U13" s="16"/>
      <c r="V13" s="19" t="s">
        <v>525</v>
      </c>
    </row>
    <row r="14" ht="15.6" spans="1:22">
      <c r="A14" s="15" t="str">
        <f t="shared" si="1"/>
        <v/>
      </c>
      <c r="B14" s="92"/>
      <c r="C14" s="32"/>
      <c r="D14" s="16"/>
      <c r="E14" s="16"/>
      <c r="F14" s="16"/>
      <c r="G14" s="17"/>
      <c r="H14" s="17"/>
      <c r="I14" s="16"/>
      <c r="J14" s="16"/>
      <c r="K14" s="16"/>
      <c r="L14" s="32"/>
      <c r="M14" s="16"/>
      <c r="N14" s="18"/>
      <c r="O14" s="18"/>
      <c r="P14" s="18"/>
      <c r="Q14" s="18"/>
      <c r="R14" s="18"/>
      <c r="S14" s="18"/>
      <c r="T14" s="18" t="str">
        <f t="shared" si="0"/>
        <v/>
      </c>
      <c r="U14" s="16"/>
      <c r="V14" s="19" t="s">
        <v>526</v>
      </c>
    </row>
    <row r="15" ht="15.6" spans="1:22">
      <c r="A15" s="15" t="str">
        <f t="shared" si="1"/>
        <v/>
      </c>
      <c r="B15" s="92"/>
      <c r="C15" s="32"/>
      <c r="D15" s="16"/>
      <c r="E15" s="16"/>
      <c r="F15" s="16"/>
      <c r="G15" s="17"/>
      <c r="H15" s="17"/>
      <c r="I15" s="16"/>
      <c r="J15" s="16"/>
      <c r="K15" s="16"/>
      <c r="L15" s="32"/>
      <c r="M15" s="16"/>
      <c r="N15" s="18"/>
      <c r="O15" s="18"/>
      <c r="P15" s="18"/>
      <c r="Q15" s="18"/>
      <c r="R15" s="18"/>
      <c r="S15" s="18"/>
      <c r="T15" s="18" t="str">
        <f t="shared" si="0"/>
        <v/>
      </c>
      <c r="U15" s="16"/>
      <c r="V15" s="19" t="s">
        <v>527</v>
      </c>
    </row>
    <row r="16" ht="15.6" spans="1:22">
      <c r="A16" s="15" t="str">
        <f t="shared" si="1"/>
        <v/>
      </c>
      <c r="B16" s="92"/>
      <c r="C16" s="32"/>
      <c r="D16" s="16"/>
      <c r="E16" s="16"/>
      <c r="F16" s="16"/>
      <c r="G16" s="17"/>
      <c r="H16" s="17"/>
      <c r="I16" s="16"/>
      <c r="J16" s="16"/>
      <c r="K16" s="16"/>
      <c r="L16" s="32"/>
      <c r="M16" s="16"/>
      <c r="N16" s="18"/>
      <c r="O16" s="18"/>
      <c r="P16" s="18"/>
      <c r="Q16" s="18"/>
      <c r="R16" s="18"/>
      <c r="S16" s="18"/>
      <c r="T16" s="18" t="str">
        <f t="shared" si="0"/>
        <v/>
      </c>
      <c r="U16" s="16"/>
      <c r="V16" s="19" t="s">
        <v>528</v>
      </c>
    </row>
    <row r="17" ht="15.6" spans="1:22">
      <c r="A17" s="15" t="str">
        <f t="shared" si="1"/>
        <v/>
      </c>
      <c r="B17" s="92"/>
      <c r="C17" s="32"/>
      <c r="D17" s="16"/>
      <c r="E17" s="16"/>
      <c r="F17" s="16"/>
      <c r="G17" s="17"/>
      <c r="H17" s="17"/>
      <c r="I17" s="16"/>
      <c r="J17" s="16"/>
      <c r="K17" s="16"/>
      <c r="L17" s="32"/>
      <c r="M17" s="16"/>
      <c r="N17" s="18"/>
      <c r="O17" s="18"/>
      <c r="P17" s="18"/>
      <c r="Q17" s="18"/>
      <c r="R17" s="18"/>
      <c r="S17" s="18"/>
      <c r="T17" s="18" t="str">
        <f t="shared" si="0"/>
        <v/>
      </c>
      <c r="U17" s="16"/>
      <c r="V17" s="19" t="s">
        <v>529</v>
      </c>
    </row>
    <row r="18" ht="15.6" spans="1:22">
      <c r="A18" s="15" t="str">
        <f t="shared" si="1"/>
        <v/>
      </c>
      <c r="B18" s="92"/>
      <c r="C18" s="32"/>
      <c r="D18" s="16"/>
      <c r="E18" s="16"/>
      <c r="F18" s="16"/>
      <c r="G18" s="17"/>
      <c r="H18" s="17"/>
      <c r="I18" s="16"/>
      <c r="J18" s="16"/>
      <c r="K18" s="16"/>
      <c r="L18" s="32"/>
      <c r="M18" s="16"/>
      <c r="N18" s="18"/>
      <c r="O18" s="18"/>
      <c r="P18" s="18"/>
      <c r="Q18" s="18"/>
      <c r="R18" s="18"/>
      <c r="S18" s="18"/>
      <c r="T18" s="18" t="str">
        <f t="shared" si="0"/>
        <v/>
      </c>
      <c r="U18" s="16"/>
      <c r="V18" s="19" t="s">
        <v>530</v>
      </c>
    </row>
    <row r="19" ht="15.6" spans="1:22">
      <c r="A19" s="15" t="str">
        <f t="shared" si="1"/>
        <v/>
      </c>
      <c r="B19" s="92"/>
      <c r="C19" s="32"/>
      <c r="D19" s="16"/>
      <c r="E19" s="16"/>
      <c r="F19" s="16"/>
      <c r="G19" s="17"/>
      <c r="H19" s="17"/>
      <c r="I19" s="16"/>
      <c r="J19" s="16"/>
      <c r="K19" s="16"/>
      <c r="L19" s="32"/>
      <c r="M19" s="16"/>
      <c r="N19" s="18"/>
      <c r="O19" s="18"/>
      <c r="P19" s="18"/>
      <c r="Q19" s="18"/>
      <c r="R19" s="18"/>
      <c r="S19" s="18"/>
      <c r="T19" s="18" t="str">
        <f t="shared" si="0"/>
        <v/>
      </c>
      <c r="U19" s="16"/>
      <c r="V19" s="19" t="s">
        <v>531</v>
      </c>
    </row>
    <row r="20" ht="15.6" spans="1:22">
      <c r="A20" s="15" t="str">
        <f t="shared" si="1"/>
        <v/>
      </c>
      <c r="B20" s="92"/>
      <c r="C20" s="32"/>
      <c r="D20" s="16"/>
      <c r="E20" s="16"/>
      <c r="F20" s="16"/>
      <c r="G20" s="17"/>
      <c r="H20" s="17"/>
      <c r="I20" s="16"/>
      <c r="J20" s="16"/>
      <c r="K20" s="16"/>
      <c r="L20" s="32"/>
      <c r="M20" s="16"/>
      <c r="N20" s="18"/>
      <c r="O20" s="18"/>
      <c r="P20" s="18"/>
      <c r="Q20" s="18"/>
      <c r="R20" s="18"/>
      <c r="S20" s="18"/>
      <c r="T20" s="18" t="str">
        <f t="shared" si="0"/>
        <v/>
      </c>
      <c r="U20" s="16"/>
      <c r="V20" s="19" t="s">
        <v>532</v>
      </c>
    </row>
    <row r="21" ht="15.6" spans="1:22">
      <c r="A21" s="15" t="str">
        <f t="shared" si="1"/>
        <v/>
      </c>
      <c r="B21" s="92"/>
      <c r="C21" s="32"/>
      <c r="D21" s="16"/>
      <c r="E21" s="16"/>
      <c r="F21" s="16"/>
      <c r="G21" s="17"/>
      <c r="H21" s="17"/>
      <c r="I21" s="16"/>
      <c r="J21" s="16"/>
      <c r="K21" s="16"/>
      <c r="L21" s="32"/>
      <c r="M21" s="16"/>
      <c r="N21" s="18"/>
      <c r="O21" s="18"/>
      <c r="P21" s="18"/>
      <c r="Q21" s="18"/>
      <c r="R21" s="18"/>
      <c r="S21" s="18"/>
      <c r="T21" s="18" t="str">
        <f t="shared" si="0"/>
        <v/>
      </c>
      <c r="U21" s="16"/>
      <c r="V21" s="19" t="s">
        <v>533</v>
      </c>
    </row>
    <row r="22" ht="15.6" spans="1:22">
      <c r="A22" s="15" t="str">
        <f t="shared" si="1"/>
        <v/>
      </c>
      <c r="B22" s="92"/>
      <c r="C22" s="32"/>
      <c r="D22" s="16"/>
      <c r="E22" s="16"/>
      <c r="F22" s="16"/>
      <c r="G22" s="17"/>
      <c r="H22" s="17"/>
      <c r="I22" s="16"/>
      <c r="J22" s="16"/>
      <c r="K22" s="16"/>
      <c r="L22" s="32"/>
      <c r="M22" s="16"/>
      <c r="N22" s="18"/>
      <c r="O22" s="18"/>
      <c r="P22" s="18"/>
      <c r="Q22" s="18"/>
      <c r="R22" s="18"/>
      <c r="S22" s="18"/>
      <c r="T22" s="18" t="str">
        <f t="shared" si="0"/>
        <v/>
      </c>
      <c r="U22" s="16"/>
      <c r="V22" s="19" t="s">
        <v>538</v>
      </c>
    </row>
    <row r="23" ht="15.6" spans="1:22">
      <c r="A23" s="15" t="str">
        <f t="shared" si="1"/>
        <v/>
      </c>
      <c r="B23" s="92"/>
      <c r="C23" s="32"/>
      <c r="D23" s="16"/>
      <c r="E23" s="16"/>
      <c r="F23" s="16"/>
      <c r="G23" s="17"/>
      <c r="H23" s="17"/>
      <c r="I23" s="16"/>
      <c r="J23" s="16"/>
      <c r="K23" s="16"/>
      <c r="L23" s="32"/>
      <c r="M23" s="16"/>
      <c r="N23" s="18"/>
      <c r="O23" s="18"/>
      <c r="P23" s="18"/>
      <c r="Q23" s="18"/>
      <c r="R23" s="18"/>
      <c r="S23" s="18"/>
      <c r="T23" s="18" t="str">
        <f t="shared" si="0"/>
        <v/>
      </c>
      <c r="U23" s="16"/>
      <c r="V23" s="19" t="s">
        <v>539</v>
      </c>
    </row>
    <row r="24" ht="15.6" spans="1:22">
      <c r="A24" s="15" t="str">
        <f t="shared" si="1"/>
        <v/>
      </c>
      <c r="B24" s="92"/>
      <c r="C24" s="32"/>
      <c r="D24" s="16"/>
      <c r="E24" s="16"/>
      <c r="F24" s="16"/>
      <c r="G24" s="17"/>
      <c r="H24" s="17"/>
      <c r="I24" s="16"/>
      <c r="J24" s="16"/>
      <c r="K24" s="16"/>
      <c r="L24" s="32"/>
      <c r="M24" s="16"/>
      <c r="N24" s="18"/>
      <c r="O24" s="18"/>
      <c r="P24" s="18"/>
      <c r="Q24" s="18"/>
      <c r="R24" s="18"/>
      <c r="S24" s="18"/>
      <c r="T24" s="18" t="str">
        <f t="shared" si="0"/>
        <v/>
      </c>
      <c r="U24" s="16"/>
      <c r="V24" s="19" t="s">
        <v>540</v>
      </c>
    </row>
    <row r="25" ht="15.6" spans="1:22">
      <c r="A25" s="15" t="str">
        <f t="shared" si="1"/>
        <v/>
      </c>
      <c r="B25" s="92"/>
      <c r="C25" s="32"/>
      <c r="D25" s="16"/>
      <c r="E25" s="16"/>
      <c r="F25" s="16"/>
      <c r="G25" s="17"/>
      <c r="H25" s="17"/>
      <c r="I25" s="16"/>
      <c r="J25" s="16"/>
      <c r="K25" s="16"/>
      <c r="L25" s="32"/>
      <c r="M25" s="16"/>
      <c r="N25" s="18"/>
      <c r="O25" s="18"/>
      <c r="P25" s="18"/>
      <c r="Q25" s="18"/>
      <c r="R25" s="18"/>
      <c r="S25" s="18"/>
      <c r="T25" s="18" t="str">
        <f t="shared" si="0"/>
        <v/>
      </c>
      <c r="U25" s="16"/>
      <c r="V25" s="19" t="s">
        <v>541</v>
      </c>
    </row>
    <row r="26" ht="15.6" spans="1:22">
      <c r="A26" s="15" t="str">
        <f t="shared" si="1"/>
        <v/>
      </c>
      <c r="B26" s="92"/>
      <c r="C26" s="32"/>
      <c r="D26" s="16"/>
      <c r="E26" s="16"/>
      <c r="F26" s="16"/>
      <c r="G26" s="17"/>
      <c r="H26" s="17"/>
      <c r="I26" s="16"/>
      <c r="J26" s="16"/>
      <c r="K26" s="16"/>
      <c r="L26" s="32"/>
      <c r="M26" s="16"/>
      <c r="N26" s="18"/>
      <c r="O26" s="18"/>
      <c r="P26" s="18"/>
      <c r="Q26" s="18"/>
      <c r="R26" s="18"/>
      <c r="S26" s="18"/>
      <c r="T26" s="18" t="str">
        <f t="shared" si="0"/>
        <v/>
      </c>
      <c r="U26" s="16"/>
      <c r="V26" s="19" t="s">
        <v>542</v>
      </c>
    </row>
    <row r="27" ht="15.6" spans="1:22">
      <c r="A27" s="15" t="str">
        <f t="shared" si="1"/>
        <v/>
      </c>
      <c r="B27" s="92"/>
      <c r="C27" s="32"/>
      <c r="D27" s="16"/>
      <c r="E27" s="16"/>
      <c r="F27" s="16"/>
      <c r="G27" s="17"/>
      <c r="H27" s="17"/>
      <c r="I27" s="16"/>
      <c r="J27" s="16"/>
      <c r="K27" s="16"/>
      <c r="L27" s="32"/>
      <c r="M27" s="16"/>
      <c r="N27" s="18"/>
      <c r="O27" s="18"/>
      <c r="P27" s="18"/>
      <c r="Q27" s="18"/>
      <c r="R27" s="18"/>
      <c r="S27" s="18"/>
      <c r="T27" s="18" t="str">
        <f t="shared" si="0"/>
        <v/>
      </c>
      <c r="U27" s="16"/>
      <c r="V27" s="19" t="s">
        <v>627</v>
      </c>
    </row>
    <row r="28" ht="15.6" spans="1:22">
      <c r="A28" s="15" t="str">
        <f t="shared" si="1"/>
        <v/>
      </c>
      <c r="B28" s="92"/>
      <c r="C28" s="32"/>
      <c r="D28" s="16"/>
      <c r="E28" s="16"/>
      <c r="F28" s="16"/>
      <c r="G28" s="17"/>
      <c r="H28" s="17"/>
      <c r="I28" s="16"/>
      <c r="J28" s="16"/>
      <c r="K28" s="16"/>
      <c r="L28" s="32"/>
      <c r="M28" s="16"/>
      <c r="N28" s="18"/>
      <c r="O28" s="18"/>
      <c r="P28" s="18"/>
      <c r="Q28" s="18"/>
      <c r="R28" s="18"/>
      <c r="S28" s="18"/>
      <c r="T28" s="18" t="str">
        <f t="shared" si="0"/>
        <v/>
      </c>
      <c r="U28" s="16"/>
      <c r="V28" s="19" t="s">
        <v>672</v>
      </c>
    </row>
    <row r="29" ht="15.6" spans="1:22">
      <c r="A29" s="15" t="str">
        <f t="shared" si="1"/>
        <v/>
      </c>
      <c r="B29" s="92"/>
      <c r="C29" s="32"/>
      <c r="D29" s="16"/>
      <c r="E29" s="16"/>
      <c r="F29" s="16"/>
      <c r="G29" s="17"/>
      <c r="H29" s="17"/>
      <c r="I29" s="16"/>
      <c r="J29" s="16"/>
      <c r="K29" s="16"/>
      <c r="L29" s="32"/>
      <c r="M29" s="16"/>
      <c r="N29" s="18"/>
      <c r="O29" s="18"/>
      <c r="P29" s="18"/>
      <c r="Q29" s="18"/>
      <c r="R29" s="18"/>
      <c r="S29" s="18"/>
      <c r="T29" s="18" t="str">
        <f t="shared" si="0"/>
        <v/>
      </c>
      <c r="U29" s="16"/>
      <c r="V29" s="19" t="s">
        <v>673</v>
      </c>
    </row>
    <row r="30" ht="15.6" spans="1:22">
      <c r="A30" s="15" t="s">
        <v>1510</v>
      </c>
      <c r="B30" s="92"/>
      <c r="C30" s="103"/>
      <c r="D30" s="92"/>
      <c r="E30" s="92"/>
      <c r="F30" s="16"/>
      <c r="G30" s="17"/>
      <c r="H30" s="17"/>
      <c r="I30" s="16"/>
      <c r="J30" s="16"/>
      <c r="K30" s="16"/>
      <c r="L30" s="32"/>
      <c r="M30" s="16"/>
      <c r="N30" s="18"/>
      <c r="O30" s="18">
        <f>SUM(O7:O29)</f>
        <v>0</v>
      </c>
      <c r="P30" s="18">
        <f t="shared" ref="P30:S30" si="2">SUM(P7:P29)</f>
        <v>0</v>
      </c>
      <c r="Q30" s="18">
        <f t="shared" si="2"/>
        <v>0</v>
      </c>
      <c r="R30" s="18">
        <f t="shared" si="2"/>
        <v>0</v>
      </c>
      <c r="S30" s="18">
        <f t="shared" si="2"/>
        <v>0</v>
      </c>
      <c r="T30" s="18" t="str">
        <f t="shared" si="0"/>
        <v/>
      </c>
      <c r="U30" s="16"/>
    </row>
    <row r="31" ht="15.6" spans="1:22">
      <c r="A31" s="15" t="s">
        <v>1511</v>
      </c>
      <c r="B31" s="92"/>
      <c r="C31" s="103"/>
      <c r="D31" s="92"/>
      <c r="E31" s="92"/>
      <c r="F31" s="16"/>
      <c r="G31" s="17"/>
      <c r="H31" s="17"/>
      <c r="I31" s="16"/>
      <c r="J31" s="16"/>
      <c r="K31" s="16"/>
      <c r="L31" s="32"/>
      <c r="M31" s="16"/>
      <c r="N31" s="18"/>
      <c r="O31" s="18"/>
      <c r="P31" s="18">
        <f>R30</f>
        <v>0</v>
      </c>
      <c r="Q31" s="18">
        <f>R30</f>
        <v>0</v>
      </c>
      <c r="R31" s="18"/>
      <c r="S31" s="18"/>
      <c r="T31" s="18"/>
      <c r="U31" s="16"/>
    </row>
    <row r="32" customHeight="1" spans="1:22">
      <c r="A32" s="20" t="s">
        <v>1512</v>
      </c>
      <c r="B32" s="104"/>
      <c r="C32" s="104"/>
      <c r="D32" s="104"/>
      <c r="E32" s="21"/>
      <c r="F32" s="21"/>
      <c r="G32" s="22"/>
      <c r="H32" s="22"/>
      <c r="I32" s="22"/>
      <c r="J32" s="22"/>
      <c r="K32" s="22"/>
      <c r="L32" s="22"/>
      <c r="M32" s="22"/>
      <c r="N32" s="18"/>
      <c r="O32" s="18"/>
      <c r="P32" s="18">
        <f>P30-P31</f>
        <v>0</v>
      </c>
      <c r="Q32" s="18">
        <f>Q30-Q31</f>
        <v>0</v>
      </c>
      <c r="R32" s="18"/>
      <c r="S32" s="18">
        <f>S30-S31</f>
        <v>0</v>
      </c>
      <c r="T32" s="18" t="str">
        <f>IF(Q32-R32=0,"",(S32-Q32+R32)/(Q32-R32)*100)</f>
        <v/>
      </c>
      <c r="U32" s="23"/>
    </row>
    <row r="33" customHeight="1" spans="1:22">
      <c r="A33" s="3" t="str">
        <f>基本信息输入表!$K$6&amp;"填表人："&amp;基本信息输入表!$M$75</f>
        <v>产权持有人填表人：袁佳</v>
      </c>
      <c r="S33" s="3" t="str">
        <f>"评估人员："&amp;基本信息输入表!$Q$75</f>
        <v>评估人员：韩策</v>
      </c>
      <c r="V33" s="27"/>
    </row>
    <row r="34" customHeight="1" spans="1:22">
      <c r="A34" s="3" t="str">
        <f>"填表日期："&amp;YEAR(基本信息输入表!$O$75)&amp;"年"&amp;MONTH(基本信息输入表!$O$75)&amp;"月"&amp;DAY(基本信息输入表!$O$75)&amp;"日"</f>
        <v>填表日期：2025年12月15日</v>
      </c>
    </row>
  </sheetData>
  <mergeCells count="7">
    <mergeCell ref="A2:U2"/>
    <mergeCell ref="A3:U3"/>
    <mergeCell ref="T4:U4"/>
    <mergeCell ref="T5:U5"/>
    <mergeCell ref="A30:E30"/>
    <mergeCell ref="A31:E31"/>
    <mergeCell ref="A32:E32"/>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scale="70" fitToHeight="0" orientation="landscape"/>
  <headerFooter scaleWithDoc="0">
    <oddFooter>&amp;C&amp;"宋体,常规"&amp;10第&amp;"Arial Narrow,常规"&amp;P&amp;"宋体,常规"页，共&amp;"Arial Narrow,常规"&amp;N&amp;"宋体,常规"页</oddFooter>
  </headerFooter>
</worksheet>
</file>

<file path=xl/worksheets/sheet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无形资产矿业权">
    <pageSetUpPr fitToPage="1"/>
  </sheetPr>
  <dimension ref="A1:S32"/>
  <sheetViews>
    <sheetView showGridLines="0" topLeftCell="A4" workbookViewId="0">
      <selection activeCell="E54" sqref="E54"/>
    </sheetView>
  </sheetViews>
  <sheetFormatPr defaultColWidth="9" defaultRowHeight="15.6"/>
  <cols>
    <col min="1" max="1" width="4" style="106" customWidth="1"/>
    <col min="2" max="2" width="15.1666666666667" style="106" customWidth="1"/>
    <col min="3" max="3" width="14.6666666666667" style="106" customWidth="1"/>
    <col min="4" max="4" width="20.6666666666667" style="106" customWidth="1"/>
    <col min="5" max="5" width="5.16666666666667" style="106" customWidth="1"/>
    <col min="6" max="7" width="8.5" style="106" customWidth="1"/>
    <col min="8" max="9" width="7.16666666666667" style="106" customWidth="1"/>
    <col min="10" max="10" width="12.1666666666667" style="106" customWidth="1"/>
    <col min="11" max="11" width="11" style="106" customWidth="1"/>
    <col min="12" max="12" width="11" style="106" hidden="1" customWidth="1" outlineLevel="1"/>
    <col min="13" max="13" width="8.66666666666667" style="106" customWidth="1" collapsed="1"/>
    <col min="14" max="14" width="8.5" style="106" customWidth="1"/>
    <col min="15" max="15" width="9.16666666666667" style="106" customWidth="1"/>
    <col min="16" max="16" width="5.66666666666667" style="106" customWidth="1"/>
    <col min="17" max="17" width="8.16666666666667" style="106" customWidth="1"/>
    <col min="18" max="18" width="7.16666666666667" style="106" customWidth="1"/>
    <col min="19" max="16384" width="9" style="106"/>
  </cols>
  <sheetData>
    <row r="1" spans="1:19">
      <c r="A1" s="4" t="s">
        <v>398</v>
      </c>
    </row>
    <row r="2" s="105" customFormat="1" ht="22.2" spans="1:19">
      <c r="A2" s="5" t="s">
        <v>1513</v>
      </c>
      <c r="B2" s="5"/>
      <c r="C2" s="5"/>
      <c r="D2" s="5"/>
      <c r="E2" s="5"/>
      <c r="F2" s="5"/>
      <c r="G2" s="5"/>
      <c r="H2" s="5"/>
      <c r="I2" s="5"/>
      <c r="J2" s="5"/>
      <c r="K2" s="5"/>
      <c r="L2" s="5"/>
      <c r="M2" s="5"/>
      <c r="N2" s="5"/>
      <c r="O2" s="5"/>
      <c r="P2" s="5"/>
      <c r="Q2" s="5"/>
      <c r="R2" s="5"/>
    </row>
    <row r="3" ht="15.75" customHeight="1" spans="1:19">
      <c r="A3" s="2" t="str">
        <f>"评估基准日："&amp;TEXT(基本信息输入表!M7,"yyyy年mm月dd日")</f>
        <v>评估基准日：2025年11月30日</v>
      </c>
      <c r="B3" s="2"/>
      <c r="C3" s="2"/>
      <c r="D3" s="2"/>
      <c r="E3" s="2"/>
      <c r="F3" s="2"/>
      <c r="G3" s="2"/>
      <c r="H3" s="2"/>
      <c r="I3" s="2"/>
      <c r="J3" s="2"/>
      <c r="K3" s="2"/>
      <c r="L3" s="2"/>
      <c r="M3" s="2"/>
      <c r="N3" s="2"/>
      <c r="O3" s="2"/>
      <c r="P3" s="2"/>
      <c r="Q3" s="2"/>
      <c r="R3" s="2"/>
    </row>
    <row r="4" spans="1:19">
      <c r="A4" s="2"/>
      <c r="B4" s="2"/>
      <c r="C4" s="2"/>
      <c r="D4" s="2"/>
      <c r="E4" s="2"/>
      <c r="F4" s="2"/>
      <c r="G4" s="2"/>
      <c r="H4" s="2"/>
      <c r="I4" s="2"/>
      <c r="J4" s="2"/>
      <c r="K4" s="2"/>
      <c r="L4" s="2"/>
      <c r="M4" s="2"/>
      <c r="N4" s="2"/>
      <c r="O4" s="2"/>
      <c r="P4" s="2"/>
      <c r="Q4" s="25" t="s">
        <v>1514</v>
      </c>
      <c r="R4" s="25"/>
    </row>
    <row r="5" ht="15.75" customHeight="1" spans="1:19">
      <c r="A5" s="8" t="str">
        <f>基本信息输入表!K6&amp;"："&amp;基本信息输入表!M6</f>
        <v>产权持有人：湖北省徽工生物技本研究有限公司</v>
      </c>
      <c r="B5" s="8"/>
      <c r="C5" s="8"/>
      <c r="D5" s="8"/>
      <c r="E5" s="8"/>
      <c r="F5" s="3"/>
      <c r="G5" s="3"/>
      <c r="H5" s="3"/>
      <c r="I5" s="3"/>
      <c r="J5" s="3"/>
      <c r="K5" s="3"/>
      <c r="L5" s="3"/>
      <c r="M5" s="3"/>
      <c r="N5" s="3"/>
      <c r="O5" s="3"/>
      <c r="P5" s="3"/>
      <c r="Q5" s="3"/>
      <c r="R5" s="10" t="str">
        <f>"金额单位："&amp;基本信息输入表!M10&amp;"元"</f>
        <v>金额单位：人民币元</v>
      </c>
    </row>
    <row r="6" ht="25.2" spans="1:19">
      <c r="A6" s="64" t="s">
        <v>401</v>
      </c>
      <c r="B6" s="64" t="s">
        <v>1515</v>
      </c>
      <c r="C6" s="85" t="s">
        <v>1388</v>
      </c>
      <c r="D6" s="64" t="s">
        <v>1516</v>
      </c>
      <c r="E6" s="64" t="s">
        <v>1517</v>
      </c>
      <c r="F6" s="64" t="s">
        <v>962</v>
      </c>
      <c r="G6" s="85" t="s">
        <v>1389</v>
      </c>
      <c r="H6" s="64" t="s">
        <v>1518</v>
      </c>
      <c r="I6" s="64" t="s">
        <v>1519</v>
      </c>
      <c r="J6" s="65" t="s">
        <v>1520</v>
      </c>
      <c r="K6" s="64" t="s">
        <v>745</v>
      </c>
      <c r="L6" s="46" t="s">
        <v>403</v>
      </c>
      <c r="M6" s="13" t="s">
        <v>502</v>
      </c>
      <c r="N6" s="87" t="s">
        <v>917</v>
      </c>
      <c r="O6" s="64" t="s">
        <v>405</v>
      </c>
      <c r="P6" s="64" t="s">
        <v>406</v>
      </c>
      <c r="Q6" s="64" t="s">
        <v>407</v>
      </c>
      <c r="R6" s="64" t="s">
        <v>503</v>
      </c>
      <c r="S6" s="14" t="s">
        <v>518</v>
      </c>
    </row>
    <row r="7" spans="1:19">
      <c r="A7" s="15" t="str">
        <f>IF(B7="","",ROW()-6)</f>
        <v/>
      </c>
      <c r="B7" s="16"/>
      <c r="C7" s="16"/>
      <c r="D7" s="32"/>
      <c r="E7" s="16"/>
      <c r="F7" s="17"/>
      <c r="G7" s="17"/>
      <c r="H7" s="32"/>
      <c r="I7" s="16"/>
      <c r="J7" s="16"/>
      <c r="K7" s="18"/>
      <c r="L7" s="18"/>
      <c r="M7" s="18"/>
      <c r="N7" s="18"/>
      <c r="O7" s="18"/>
      <c r="P7" s="18">
        <f>O7-M7+N7</f>
        <v>0</v>
      </c>
      <c r="Q7" s="18" t="str">
        <f t="shared" ref="Q7:Q30" si="0">IF(M7-N7=0,"",P7/(M7-N7)*100)</f>
        <v/>
      </c>
      <c r="R7" s="16"/>
      <c r="S7" s="19" t="s">
        <v>519</v>
      </c>
    </row>
    <row r="8" spans="1:19">
      <c r="A8" s="15" t="str">
        <f t="shared" ref="A8:A27" si="1">IF(B8="","",ROW()-6)</f>
        <v/>
      </c>
      <c r="B8" s="16"/>
      <c r="C8" s="16"/>
      <c r="D8" s="32"/>
      <c r="E8" s="16"/>
      <c r="F8" s="17"/>
      <c r="G8" s="17"/>
      <c r="H8" s="32"/>
      <c r="I8" s="16"/>
      <c r="J8" s="16"/>
      <c r="K8" s="18"/>
      <c r="L8" s="18"/>
      <c r="M8" s="18"/>
      <c r="N8" s="18"/>
      <c r="O8" s="18"/>
      <c r="P8" s="18">
        <f t="shared" ref="P8:P28" si="2">O8-M8+N8</f>
        <v>0</v>
      </c>
      <c r="Q8" s="18" t="str">
        <f t="shared" si="0"/>
        <v/>
      </c>
      <c r="R8" s="16"/>
      <c r="S8" s="19" t="s">
        <v>520</v>
      </c>
    </row>
    <row r="9" spans="1:19">
      <c r="A9" s="15" t="str">
        <f t="shared" si="1"/>
        <v/>
      </c>
      <c r="B9" s="16"/>
      <c r="C9" s="16"/>
      <c r="D9" s="32"/>
      <c r="E9" s="16"/>
      <c r="F9" s="17"/>
      <c r="G9" s="17"/>
      <c r="H9" s="32"/>
      <c r="I9" s="16"/>
      <c r="J9" s="16"/>
      <c r="K9" s="18"/>
      <c r="L9" s="18"/>
      <c r="M9" s="18"/>
      <c r="N9" s="18"/>
      <c r="O9" s="18"/>
      <c r="P9" s="18">
        <f t="shared" si="2"/>
        <v>0</v>
      </c>
      <c r="Q9" s="18" t="str">
        <f t="shared" si="0"/>
        <v/>
      </c>
      <c r="R9" s="16"/>
      <c r="S9" s="19" t="s">
        <v>521</v>
      </c>
    </row>
    <row r="10" spans="1:19">
      <c r="A10" s="15" t="str">
        <f t="shared" si="1"/>
        <v/>
      </c>
      <c r="B10" s="16"/>
      <c r="C10" s="16"/>
      <c r="D10" s="32"/>
      <c r="E10" s="16"/>
      <c r="F10" s="17"/>
      <c r="G10" s="17"/>
      <c r="H10" s="32"/>
      <c r="I10" s="16"/>
      <c r="J10" s="16"/>
      <c r="K10" s="18"/>
      <c r="L10" s="18"/>
      <c r="M10" s="18"/>
      <c r="N10" s="18"/>
      <c r="O10" s="18"/>
      <c r="P10" s="18">
        <f t="shared" si="2"/>
        <v>0</v>
      </c>
      <c r="Q10" s="18" t="str">
        <f t="shared" si="0"/>
        <v/>
      </c>
      <c r="R10" s="16"/>
      <c r="S10" s="19" t="s">
        <v>522</v>
      </c>
    </row>
    <row r="11" spans="1:19">
      <c r="A11" s="15" t="str">
        <f t="shared" si="1"/>
        <v/>
      </c>
      <c r="B11" s="16"/>
      <c r="C11" s="16"/>
      <c r="D11" s="32"/>
      <c r="E11" s="16"/>
      <c r="F11" s="17"/>
      <c r="G11" s="17"/>
      <c r="H11" s="32"/>
      <c r="I11" s="16"/>
      <c r="J11" s="16"/>
      <c r="K11" s="18"/>
      <c r="L11" s="18"/>
      <c r="M11" s="18"/>
      <c r="N11" s="18"/>
      <c r="O11" s="18"/>
      <c r="P11" s="18">
        <f t="shared" si="2"/>
        <v>0</v>
      </c>
      <c r="Q11" s="18" t="str">
        <f t="shared" si="0"/>
        <v/>
      </c>
      <c r="R11" s="16"/>
      <c r="S11" s="19" t="s">
        <v>523</v>
      </c>
    </row>
    <row r="12" spans="1:19">
      <c r="A12" s="15" t="str">
        <f t="shared" si="1"/>
        <v/>
      </c>
      <c r="B12" s="16"/>
      <c r="C12" s="16"/>
      <c r="D12" s="32"/>
      <c r="E12" s="16"/>
      <c r="F12" s="17"/>
      <c r="G12" s="17"/>
      <c r="H12" s="32"/>
      <c r="I12" s="16"/>
      <c r="J12" s="16"/>
      <c r="K12" s="18"/>
      <c r="L12" s="18"/>
      <c r="M12" s="18"/>
      <c r="N12" s="18"/>
      <c r="O12" s="18"/>
      <c r="P12" s="18">
        <f t="shared" si="2"/>
        <v>0</v>
      </c>
      <c r="Q12" s="18" t="str">
        <f t="shared" si="0"/>
        <v/>
      </c>
      <c r="R12" s="16"/>
      <c r="S12" s="19" t="s">
        <v>524</v>
      </c>
    </row>
    <row r="13" spans="1:19">
      <c r="A13" s="15" t="str">
        <f t="shared" si="1"/>
        <v/>
      </c>
      <c r="B13" s="16"/>
      <c r="C13" s="16"/>
      <c r="D13" s="32"/>
      <c r="E13" s="16"/>
      <c r="F13" s="17"/>
      <c r="G13" s="17"/>
      <c r="H13" s="32"/>
      <c r="I13" s="16"/>
      <c r="J13" s="16"/>
      <c r="K13" s="18"/>
      <c r="L13" s="18"/>
      <c r="M13" s="18"/>
      <c r="N13" s="18"/>
      <c r="O13" s="18"/>
      <c r="P13" s="18">
        <f t="shared" si="2"/>
        <v>0</v>
      </c>
      <c r="Q13" s="18" t="str">
        <f t="shared" si="0"/>
        <v/>
      </c>
      <c r="R13" s="16"/>
      <c r="S13" s="19" t="s">
        <v>525</v>
      </c>
    </row>
    <row r="14" spans="1:19">
      <c r="A14" s="15" t="str">
        <f t="shared" si="1"/>
        <v/>
      </c>
      <c r="B14" s="16"/>
      <c r="C14" s="16"/>
      <c r="D14" s="32"/>
      <c r="E14" s="16"/>
      <c r="F14" s="17"/>
      <c r="G14" s="17"/>
      <c r="H14" s="32"/>
      <c r="I14" s="16"/>
      <c r="J14" s="16"/>
      <c r="K14" s="18"/>
      <c r="L14" s="18"/>
      <c r="M14" s="18"/>
      <c r="N14" s="18"/>
      <c r="O14" s="18"/>
      <c r="P14" s="18">
        <f t="shared" si="2"/>
        <v>0</v>
      </c>
      <c r="Q14" s="18" t="str">
        <f t="shared" si="0"/>
        <v/>
      </c>
      <c r="R14" s="16"/>
      <c r="S14" s="19" t="s">
        <v>526</v>
      </c>
    </row>
    <row r="15" spans="1:19">
      <c r="A15" s="15" t="str">
        <f t="shared" si="1"/>
        <v/>
      </c>
      <c r="B15" s="16"/>
      <c r="C15" s="16"/>
      <c r="D15" s="32"/>
      <c r="E15" s="16"/>
      <c r="F15" s="17"/>
      <c r="G15" s="17"/>
      <c r="H15" s="32"/>
      <c r="I15" s="16"/>
      <c r="J15" s="16"/>
      <c r="K15" s="18"/>
      <c r="L15" s="18"/>
      <c r="M15" s="18"/>
      <c r="N15" s="18"/>
      <c r="O15" s="18"/>
      <c r="P15" s="18">
        <f t="shared" si="2"/>
        <v>0</v>
      </c>
      <c r="Q15" s="18" t="str">
        <f t="shared" si="0"/>
        <v/>
      </c>
      <c r="R15" s="16"/>
      <c r="S15" s="19" t="s">
        <v>527</v>
      </c>
    </row>
    <row r="16" spans="1:19">
      <c r="A16" s="15" t="str">
        <f t="shared" si="1"/>
        <v/>
      </c>
      <c r="B16" s="16"/>
      <c r="C16" s="16"/>
      <c r="D16" s="32"/>
      <c r="E16" s="16"/>
      <c r="F16" s="17"/>
      <c r="G16" s="17"/>
      <c r="H16" s="32"/>
      <c r="I16" s="16"/>
      <c r="J16" s="16"/>
      <c r="K16" s="18"/>
      <c r="L16" s="18"/>
      <c r="M16" s="18"/>
      <c r="N16" s="18"/>
      <c r="O16" s="18"/>
      <c r="P16" s="18">
        <f t="shared" si="2"/>
        <v>0</v>
      </c>
      <c r="Q16" s="18" t="str">
        <f t="shared" si="0"/>
        <v/>
      </c>
      <c r="R16" s="16"/>
      <c r="S16" s="19" t="s">
        <v>528</v>
      </c>
    </row>
    <row r="17" spans="1:19">
      <c r="A17" s="15" t="str">
        <f t="shared" si="1"/>
        <v/>
      </c>
      <c r="B17" s="16"/>
      <c r="C17" s="16"/>
      <c r="D17" s="32"/>
      <c r="E17" s="16"/>
      <c r="F17" s="17"/>
      <c r="G17" s="17"/>
      <c r="H17" s="32"/>
      <c r="I17" s="16"/>
      <c r="J17" s="16"/>
      <c r="K17" s="18"/>
      <c r="L17" s="18"/>
      <c r="M17" s="18"/>
      <c r="N17" s="18"/>
      <c r="O17" s="18"/>
      <c r="P17" s="18">
        <f t="shared" si="2"/>
        <v>0</v>
      </c>
      <c r="Q17" s="18" t="str">
        <f t="shared" si="0"/>
        <v/>
      </c>
      <c r="R17" s="16"/>
      <c r="S17" s="19" t="s">
        <v>529</v>
      </c>
    </row>
    <row r="18" spans="1:19">
      <c r="A18" s="15" t="str">
        <f t="shared" si="1"/>
        <v/>
      </c>
      <c r="B18" s="16"/>
      <c r="C18" s="16"/>
      <c r="D18" s="32"/>
      <c r="E18" s="16"/>
      <c r="F18" s="17"/>
      <c r="G18" s="17"/>
      <c r="H18" s="32"/>
      <c r="I18" s="16"/>
      <c r="J18" s="16"/>
      <c r="K18" s="18"/>
      <c r="L18" s="18"/>
      <c r="M18" s="18"/>
      <c r="N18" s="18"/>
      <c r="O18" s="18"/>
      <c r="P18" s="18">
        <f t="shared" si="2"/>
        <v>0</v>
      </c>
      <c r="Q18" s="18" t="str">
        <f t="shared" si="0"/>
        <v/>
      </c>
      <c r="R18" s="16"/>
      <c r="S18" s="19" t="s">
        <v>530</v>
      </c>
    </row>
    <row r="19" spans="1:19">
      <c r="A19" s="15" t="str">
        <f t="shared" si="1"/>
        <v/>
      </c>
      <c r="B19" s="16"/>
      <c r="C19" s="16"/>
      <c r="D19" s="32"/>
      <c r="E19" s="16"/>
      <c r="F19" s="17"/>
      <c r="G19" s="17"/>
      <c r="H19" s="32"/>
      <c r="I19" s="16"/>
      <c r="J19" s="16"/>
      <c r="K19" s="18"/>
      <c r="L19" s="18"/>
      <c r="M19" s="18"/>
      <c r="N19" s="18"/>
      <c r="O19" s="18"/>
      <c r="P19" s="18">
        <f t="shared" si="2"/>
        <v>0</v>
      </c>
      <c r="Q19" s="18" t="str">
        <f t="shared" si="0"/>
        <v/>
      </c>
      <c r="R19" s="16"/>
      <c r="S19" s="19" t="s">
        <v>531</v>
      </c>
    </row>
    <row r="20" spans="1:19">
      <c r="A20" s="15" t="str">
        <f t="shared" si="1"/>
        <v/>
      </c>
      <c r="B20" s="16"/>
      <c r="C20" s="16"/>
      <c r="D20" s="32"/>
      <c r="E20" s="16"/>
      <c r="F20" s="17"/>
      <c r="G20" s="17"/>
      <c r="H20" s="32"/>
      <c r="I20" s="16"/>
      <c r="J20" s="16"/>
      <c r="K20" s="18"/>
      <c r="L20" s="18"/>
      <c r="M20" s="18"/>
      <c r="N20" s="18"/>
      <c r="O20" s="18"/>
      <c r="P20" s="18">
        <f t="shared" si="2"/>
        <v>0</v>
      </c>
      <c r="Q20" s="18" t="str">
        <f t="shared" si="0"/>
        <v/>
      </c>
      <c r="R20" s="16"/>
      <c r="S20" s="19" t="s">
        <v>532</v>
      </c>
    </row>
    <row r="21" spans="1:19">
      <c r="A21" s="15" t="str">
        <f t="shared" si="1"/>
        <v/>
      </c>
      <c r="B21" s="16"/>
      <c r="C21" s="16"/>
      <c r="D21" s="32"/>
      <c r="E21" s="16"/>
      <c r="F21" s="17"/>
      <c r="G21" s="17"/>
      <c r="H21" s="32"/>
      <c r="I21" s="16"/>
      <c r="J21" s="16"/>
      <c r="K21" s="18"/>
      <c r="L21" s="18"/>
      <c r="M21" s="18"/>
      <c r="N21" s="18"/>
      <c r="O21" s="18"/>
      <c r="P21" s="18">
        <f t="shared" si="2"/>
        <v>0</v>
      </c>
      <c r="Q21" s="18" t="str">
        <f t="shared" si="0"/>
        <v/>
      </c>
      <c r="R21" s="16"/>
      <c r="S21" s="19" t="s">
        <v>533</v>
      </c>
    </row>
    <row r="22" spans="1:19">
      <c r="A22" s="15" t="str">
        <f t="shared" si="1"/>
        <v/>
      </c>
      <c r="B22" s="16"/>
      <c r="C22" s="16"/>
      <c r="D22" s="32"/>
      <c r="E22" s="16"/>
      <c r="F22" s="17"/>
      <c r="G22" s="17"/>
      <c r="H22" s="32"/>
      <c r="I22" s="16"/>
      <c r="J22" s="16"/>
      <c r="K22" s="18"/>
      <c r="L22" s="18"/>
      <c r="M22" s="18"/>
      <c r="N22" s="18"/>
      <c r="O22" s="18"/>
      <c r="P22" s="18">
        <f t="shared" si="2"/>
        <v>0</v>
      </c>
      <c r="Q22" s="18" t="str">
        <f t="shared" si="0"/>
        <v/>
      </c>
      <c r="R22" s="16"/>
      <c r="S22" s="19" t="s">
        <v>538</v>
      </c>
    </row>
    <row r="23" spans="1:19">
      <c r="A23" s="15" t="str">
        <f t="shared" si="1"/>
        <v/>
      </c>
      <c r="B23" s="16"/>
      <c r="C23" s="16"/>
      <c r="D23" s="32"/>
      <c r="E23" s="16"/>
      <c r="F23" s="17"/>
      <c r="G23" s="17"/>
      <c r="H23" s="32"/>
      <c r="I23" s="16"/>
      <c r="J23" s="16"/>
      <c r="K23" s="18"/>
      <c r="L23" s="18"/>
      <c r="M23" s="18"/>
      <c r="N23" s="18"/>
      <c r="O23" s="18"/>
      <c r="P23" s="18">
        <f t="shared" si="2"/>
        <v>0</v>
      </c>
      <c r="Q23" s="18" t="str">
        <f t="shared" si="0"/>
        <v/>
      </c>
      <c r="R23" s="16"/>
      <c r="S23" s="19" t="s">
        <v>539</v>
      </c>
    </row>
    <row r="24" spans="1:19">
      <c r="A24" s="15" t="str">
        <f t="shared" si="1"/>
        <v/>
      </c>
      <c r="B24" s="16"/>
      <c r="C24" s="16"/>
      <c r="D24" s="32"/>
      <c r="E24" s="16"/>
      <c r="F24" s="17"/>
      <c r="G24" s="17"/>
      <c r="H24" s="32"/>
      <c r="I24" s="16"/>
      <c r="J24" s="16"/>
      <c r="K24" s="18"/>
      <c r="L24" s="18"/>
      <c r="M24" s="18"/>
      <c r="N24" s="18"/>
      <c r="O24" s="18"/>
      <c r="P24" s="18">
        <f t="shared" si="2"/>
        <v>0</v>
      </c>
      <c r="Q24" s="18" t="str">
        <f t="shared" si="0"/>
        <v/>
      </c>
      <c r="R24" s="16"/>
      <c r="S24" s="19" t="s">
        <v>540</v>
      </c>
    </row>
    <row r="25" spans="1:19">
      <c r="A25" s="15" t="str">
        <f t="shared" si="1"/>
        <v/>
      </c>
      <c r="B25" s="16"/>
      <c r="C25" s="16"/>
      <c r="D25" s="32"/>
      <c r="E25" s="16"/>
      <c r="F25" s="17"/>
      <c r="G25" s="17"/>
      <c r="H25" s="32"/>
      <c r="I25" s="16"/>
      <c r="J25" s="16"/>
      <c r="K25" s="18"/>
      <c r="L25" s="18"/>
      <c r="M25" s="18"/>
      <c r="N25" s="18"/>
      <c r="O25" s="18"/>
      <c r="P25" s="18">
        <f t="shared" si="2"/>
        <v>0</v>
      </c>
      <c r="Q25" s="18" t="str">
        <f t="shared" si="0"/>
        <v/>
      </c>
      <c r="R25" s="16"/>
      <c r="S25" s="19" t="s">
        <v>541</v>
      </c>
    </row>
    <row r="26" spans="1:19">
      <c r="A26" s="15" t="str">
        <f t="shared" si="1"/>
        <v/>
      </c>
      <c r="B26" s="16"/>
      <c r="C26" s="16"/>
      <c r="D26" s="32"/>
      <c r="E26" s="16"/>
      <c r="F26" s="17"/>
      <c r="G26" s="17"/>
      <c r="H26" s="32"/>
      <c r="I26" s="16"/>
      <c r="J26" s="16"/>
      <c r="K26" s="18"/>
      <c r="L26" s="18"/>
      <c r="M26" s="18"/>
      <c r="N26" s="18"/>
      <c r="O26" s="18"/>
      <c r="P26" s="18">
        <f t="shared" ref="P26" si="3">O26-M26+N26</f>
        <v>0</v>
      </c>
      <c r="Q26" s="18" t="str">
        <f t="shared" si="0"/>
        <v/>
      </c>
      <c r="R26" s="16"/>
      <c r="S26" s="19" t="s">
        <v>542</v>
      </c>
    </row>
    <row r="27" spans="1:19">
      <c r="A27" s="15" t="str">
        <f t="shared" si="1"/>
        <v/>
      </c>
      <c r="B27" s="16"/>
      <c r="C27" s="16"/>
      <c r="D27" s="32"/>
      <c r="E27" s="16"/>
      <c r="F27" s="17"/>
      <c r="G27" s="17"/>
      <c r="H27" s="32"/>
      <c r="I27" s="16"/>
      <c r="J27" s="16"/>
      <c r="K27" s="18"/>
      <c r="L27" s="18"/>
      <c r="M27" s="18"/>
      <c r="N27" s="18"/>
      <c r="O27" s="18"/>
      <c r="P27" s="18">
        <f t="shared" si="2"/>
        <v>0</v>
      </c>
      <c r="Q27" s="18" t="str">
        <f t="shared" si="0"/>
        <v/>
      </c>
      <c r="R27" s="16"/>
      <c r="S27" s="19" t="s">
        <v>627</v>
      </c>
    </row>
    <row r="28" spans="1:19">
      <c r="A28" s="15" t="s">
        <v>1521</v>
      </c>
      <c r="B28" s="92"/>
      <c r="C28" s="92"/>
      <c r="D28" s="103"/>
      <c r="E28" s="92"/>
      <c r="F28" s="17"/>
      <c r="G28" s="17"/>
      <c r="H28" s="32"/>
      <c r="I28" s="16"/>
      <c r="J28" s="16"/>
      <c r="K28" s="18">
        <f>SUM(K7:K27)</f>
        <v>0</v>
      </c>
      <c r="L28" s="18">
        <f>SUM(L7:L27)</f>
        <v>0</v>
      </c>
      <c r="M28" s="18">
        <f>SUM(M7:M27)</f>
        <v>0</v>
      </c>
      <c r="N28" s="18">
        <f>SUM(N7:N27)</f>
        <v>0</v>
      </c>
      <c r="O28" s="18">
        <f>SUM(O7:O27)</f>
        <v>0</v>
      </c>
      <c r="P28" s="18">
        <f t="shared" si="2"/>
        <v>0</v>
      </c>
      <c r="Q28" s="18" t="str">
        <f t="shared" si="0"/>
        <v/>
      </c>
      <c r="R28" s="16"/>
    </row>
    <row r="29" spans="1:19">
      <c r="A29" s="15" t="s">
        <v>1522</v>
      </c>
      <c r="B29" s="92"/>
      <c r="C29" s="92"/>
      <c r="D29" s="103"/>
      <c r="E29" s="92"/>
      <c r="F29" s="17"/>
      <c r="G29" s="17"/>
      <c r="H29" s="32"/>
      <c r="I29" s="16"/>
      <c r="J29" s="16"/>
      <c r="K29" s="18"/>
      <c r="L29" s="18">
        <f>N28</f>
        <v>0</v>
      </c>
      <c r="M29" s="18">
        <f>N28</f>
        <v>0</v>
      </c>
      <c r="N29" s="18"/>
      <c r="O29" s="18"/>
      <c r="P29" s="18"/>
      <c r="Q29" s="18"/>
      <c r="R29" s="16"/>
    </row>
    <row r="30" spans="1:19">
      <c r="A30" s="20" t="s">
        <v>1523</v>
      </c>
      <c r="B30" s="104"/>
      <c r="C30" s="104"/>
      <c r="D30" s="104"/>
      <c r="E30" s="21"/>
      <c r="F30" s="22"/>
      <c r="G30" s="22"/>
      <c r="H30" s="22"/>
      <c r="I30" s="22"/>
      <c r="J30" s="22"/>
      <c r="K30" s="18"/>
      <c r="L30" s="18">
        <f>L28-L29</f>
        <v>0</v>
      </c>
      <c r="M30" s="18">
        <f>M28-M29</f>
        <v>0</v>
      </c>
      <c r="N30" s="18"/>
      <c r="O30" s="18">
        <f>O28-O29</f>
        <v>0</v>
      </c>
      <c r="P30" s="18">
        <f t="shared" ref="P30" si="4">O30-M30</f>
        <v>0</v>
      </c>
      <c r="Q30" s="18" t="str">
        <f t="shared" si="0"/>
        <v/>
      </c>
      <c r="R30" s="23"/>
    </row>
    <row r="31" s="3" customFormat="1" ht="15.75" customHeight="1" spans="1:19">
      <c r="A31" s="3" t="str">
        <f>基本信息输入表!$K$6&amp;"填表人："&amp;基本信息输入表!$M$76</f>
        <v>产权持有人填表人：袁佳</v>
      </c>
      <c r="P31" s="3" t="str">
        <f>"评估人员："&amp;基本信息输入表!$Q$76</f>
        <v>评估人员：韩策</v>
      </c>
      <c r="S31" s="27"/>
    </row>
    <row r="32" s="3" customFormat="1" ht="15.75" customHeight="1" spans="1:19">
      <c r="A32" s="3" t="str">
        <f>"填表日期："&amp;YEAR(基本信息输入表!$O$76)&amp;"年"&amp;MONTH(基本信息输入表!$O$76)&amp;"月"&amp;DAY(基本信息输入表!$O$76)&amp;"日"</f>
        <v>填表日期：2025年12月15日</v>
      </c>
    </row>
  </sheetData>
  <mergeCells count="7">
    <mergeCell ref="A2:R2"/>
    <mergeCell ref="A3:R3"/>
    <mergeCell ref="Q4:R4"/>
    <mergeCell ref="A5:E5"/>
    <mergeCell ref="A28:E28"/>
    <mergeCell ref="A29:E29"/>
    <mergeCell ref="A30:E30"/>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scale="67" fitToHeight="0" orientation="landscape"/>
  <headerFooter scaleWithDoc="0">
    <oddFooter>&amp;C&amp;"宋体,常规"&amp;10第&amp;"Arial Narrow,常规"&amp;P&amp;"宋体,常规"页，共&amp;"Arial Narrow,常规"&amp;N&amp;"宋体,常规"页</oddFooter>
  </headerFooter>
</worksheet>
</file>

<file path=xl/worksheets/sheet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无形资产其他">
    <pageSetUpPr fitToPage="1"/>
  </sheetPr>
  <dimension ref="A1:AO29"/>
  <sheetViews>
    <sheetView showGridLines="0" workbookViewId="0">
      <pane xSplit="4" ySplit="6" topLeftCell="S7" activePane="bottomRight" state="frozen"/>
      <selection/>
      <selection pane="topRight"/>
      <selection pane="bottomLeft"/>
      <selection pane="bottomRight" activeCell="A20" sqref="$A7:$XFD20"/>
    </sheetView>
  </sheetViews>
  <sheetFormatPr defaultColWidth="9" defaultRowHeight="15.75" customHeight="1"/>
  <cols>
    <col min="1" max="1" width="5.66666666666667" style="3" customWidth="1"/>
    <col min="2" max="2" width="25.3333333333333" style="3" customWidth="1"/>
    <col min="3" max="3" width="10.5833333333333" style="3" customWidth="1"/>
    <col min="4" max="4" width="14.9166666666667" style="3" customWidth="1"/>
    <col min="5" max="5" width="23.0833333333333" style="3" customWidth="1"/>
    <col min="6" max="6" width="11.5" style="3" customWidth="1"/>
    <col min="7" max="7" width="7.75" style="3" customWidth="1"/>
    <col min="8" max="8" width="8.08333333333333" style="3" customWidth="1"/>
    <col min="9" max="9" width="10.6666666666667" style="3" customWidth="1"/>
    <col min="10" max="10" width="12" style="3" hidden="1" customWidth="1" outlineLevel="1"/>
    <col min="11" max="11" width="10.6666666666667" style="3" customWidth="1" collapsed="1"/>
    <col min="12" max="12" width="8" style="3" customWidth="1"/>
    <col min="13" max="13" width="8.5" style="3" customWidth="1"/>
    <col min="14" max="14" width="11.3333333333333" style="3" customWidth="1"/>
    <col min="15" max="15" width="9.16666666666667" style="3" customWidth="1"/>
    <col min="16" max="16" width="17.25" style="3" customWidth="1"/>
    <col min="17" max="17" width="9" style="3"/>
    <col min="18" max="18" width="12.5833333333333" style="3"/>
    <col min="19" max="19" width="13.5" style="3"/>
    <col min="20" max="20" width="6.83333333333333" style="3" customWidth="1"/>
    <col min="21" max="22" width="12.25" style="3" customWidth="1"/>
    <col min="23" max="23" width="8.08333333333333" style="3" customWidth="1"/>
    <col min="24" max="24" width="8.91666666666667" style="3" customWidth="1"/>
    <col min="25" max="25" width="8.08333333333333" style="3" customWidth="1"/>
    <col min="26" max="26" width="9" style="3"/>
    <col min="27" max="30" width="9.25" style="3"/>
    <col min="31" max="33" width="9" style="3"/>
    <col min="34" max="34" width="11.6666666666667" style="3" customWidth="1"/>
    <col min="35" max="36" width="9" style="3"/>
    <col min="37" max="38" width="8.16666666666667" style="3" customWidth="1"/>
    <col min="39" max="39" width="8.5" style="3" customWidth="1"/>
    <col min="40" max="40" width="6.5" style="3" customWidth="1"/>
    <col min="41" max="16384" width="9" style="3"/>
  </cols>
  <sheetData>
    <row r="1" customHeight="1" spans="1:41">
      <c r="A1" s="4" t="s">
        <v>398</v>
      </c>
      <c r="B1" s="4"/>
      <c r="C1" s="4"/>
    </row>
    <row r="2" s="1" customFormat="1" ht="30" customHeight="1" spans="1:41">
      <c r="A2" s="5" t="s">
        <v>1524</v>
      </c>
      <c r="B2" s="5"/>
      <c r="C2" s="5"/>
      <c r="D2" s="5"/>
      <c r="E2" s="5"/>
      <c r="F2" s="5"/>
      <c r="G2" s="5"/>
      <c r="H2" s="5"/>
      <c r="I2" s="5"/>
      <c r="J2" s="5"/>
      <c r="K2" s="5"/>
      <c r="L2" s="5"/>
      <c r="M2" s="5"/>
      <c r="N2" s="5"/>
      <c r="O2" s="5"/>
      <c r="P2" s="5"/>
    </row>
    <row r="3" customHeight="1" spans="1:41">
      <c r="A3" s="2" t="str">
        <f>"评估基准日："&amp;TEXT(基本信息输入表!M7,"yyyy年mm月dd日")</f>
        <v>评估基准日：2025年11月30日</v>
      </c>
      <c r="B3" s="2"/>
      <c r="C3" s="2"/>
      <c r="D3" s="2"/>
      <c r="E3" s="2"/>
      <c r="F3" s="2"/>
      <c r="G3" s="2"/>
      <c r="H3" s="2"/>
      <c r="I3" s="2"/>
      <c r="J3" s="2"/>
      <c r="K3" s="2"/>
      <c r="L3" s="2"/>
      <c r="M3" s="2"/>
      <c r="N3" s="2"/>
      <c r="O3" s="2"/>
      <c r="P3" s="2"/>
    </row>
    <row r="4" ht="14.25" customHeight="1" spans="1:41">
      <c r="A4" s="2"/>
      <c r="B4" s="2"/>
      <c r="C4" s="2"/>
      <c r="D4" s="2"/>
      <c r="E4" s="2"/>
      <c r="F4" s="2"/>
      <c r="G4" s="2"/>
      <c r="H4" s="2"/>
      <c r="I4" s="2"/>
      <c r="J4" s="2"/>
      <c r="K4" s="2"/>
      <c r="L4" s="2"/>
      <c r="M4" s="2"/>
      <c r="N4" s="2"/>
      <c r="O4" s="2"/>
      <c r="P4" s="25" t="s">
        <v>1525</v>
      </c>
      <c r="AA4" s="73"/>
      <c r="AB4" s="73"/>
      <c r="AC4" s="73"/>
      <c r="AD4" s="73"/>
      <c r="AE4" s="73"/>
      <c r="AF4" s="73"/>
      <c r="AG4" s="73"/>
      <c r="AH4" s="74" t="s">
        <v>1526</v>
      </c>
      <c r="AI4" s="75" t="s">
        <v>1527</v>
      </c>
      <c r="AJ4" s="75" t="s">
        <v>1528</v>
      </c>
      <c r="AK4" s="76"/>
      <c r="AL4" s="76"/>
      <c r="AM4" s="76"/>
      <c r="AN4" s="76"/>
      <c r="AO4" s="76"/>
    </row>
    <row r="5" customHeight="1" spans="1:41">
      <c r="A5" s="3" t="str">
        <f>基本信息输入表!K6&amp;"："&amp;基本信息输入表!M6</f>
        <v>产权持有人：湖北省徽工生物技本研究有限公司</v>
      </c>
      <c r="P5" s="10" t="str">
        <f>"金额单位："&amp;基本信息输入表!M10&amp;"元"</f>
        <v>金额单位：人民币元</v>
      </c>
      <c r="AA5" s="77">
        <v>45991</v>
      </c>
      <c r="AB5" s="77"/>
      <c r="AC5" s="77"/>
      <c r="AD5" s="77"/>
      <c r="AE5" s="77"/>
      <c r="AF5" s="77"/>
      <c r="AG5" s="78"/>
      <c r="AH5" s="79">
        <v>4000</v>
      </c>
      <c r="AI5" s="80">
        <v>0.1</v>
      </c>
      <c r="AJ5" s="80">
        <v>0.05</v>
      </c>
      <c r="AK5" s="81">
        <v>0.03</v>
      </c>
      <c r="AL5" s="82">
        <f>[1]参数!C14</f>
        <v>0.0683760683760684</v>
      </c>
      <c r="AM5" s="83"/>
      <c r="AN5" s="83"/>
      <c r="AO5" s="84">
        <f>SUM(AO6:AO88)</f>
        <v>0</v>
      </c>
    </row>
    <row r="6" s="63" customFormat="1" ht="37.2" spans="1:41">
      <c r="A6" s="64" t="s">
        <v>401</v>
      </c>
      <c r="B6" s="65" t="s">
        <v>1529</v>
      </c>
      <c r="C6" s="65" t="s">
        <v>1530</v>
      </c>
      <c r="D6" s="65" t="s">
        <v>1531</v>
      </c>
      <c r="E6" s="85" t="s">
        <v>1388</v>
      </c>
      <c r="F6" s="86" t="s">
        <v>962</v>
      </c>
      <c r="G6" s="86" t="s">
        <v>1532</v>
      </c>
      <c r="H6" s="85" t="s">
        <v>1533</v>
      </c>
      <c r="I6" s="64" t="s">
        <v>745</v>
      </c>
      <c r="J6" s="46" t="s">
        <v>403</v>
      </c>
      <c r="K6" s="13" t="s">
        <v>502</v>
      </c>
      <c r="L6" s="87" t="s">
        <v>917</v>
      </c>
      <c r="M6" s="64" t="s">
        <v>405</v>
      </c>
      <c r="N6" s="64" t="s">
        <v>406</v>
      </c>
      <c r="O6" s="64" t="s">
        <v>407</v>
      </c>
      <c r="P6" s="64" t="s">
        <v>503</v>
      </c>
      <c r="Q6" s="14" t="s">
        <v>518</v>
      </c>
      <c r="R6" s="63" t="s">
        <v>1534</v>
      </c>
      <c r="S6" s="63" t="s">
        <v>1535</v>
      </c>
      <c r="T6" s="88" t="s">
        <v>1536</v>
      </c>
      <c r="U6" s="88" t="s">
        <v>1537</v>
      </c>
      <c r="V6" s="88" t="s">
        <v>1538</v>
      </c>
      <c r="W6" s="88" t="s">
        <v>1539</v>
      </c>
      <c r="X6" s="88" t="s">
        <v>1540</v>
      </c>
      <c r="Y6" s="88" t="s">
        <v>511</v>
      </c>
      <c r="AA6" s="89" t="s">
        <v>1541</v>
      </c>
      <c r="AB6" s="89" t="s">
        <v>1532</v>
      </c>
      <c r="AC6" s="89" t="s">
        <v>1533</v>
      </c>
      <c r="AD6" s="89" t="s">
        <v>1542</v>
      </c>
      <c r="AE6" s="89" t="s">
        <v>1543</v>
      </c>
      <c r="AF6" s="89" t="s">
        <v>1544</v>
      </c>
      <c r="AG6" s="89" t="s">
        <v>1545</v>
      </c>
      <c r="AH6" s="90" t="s">
        <v>1546</v>
      </c>
      <c r="AI6" s="90" t="s">
        <v>1547</v>
      </c>
      <c r="AJ6" s="90" t="s">
        <v>1548</v>
      </c>
      <c r="AK6" s="90" t="s">
        <v>1464</v>
      </c>
      <c r="AL6" s="90" t="s">
        <v>1549</v>
      </c>
      <c r="AM6" s="90" t="s">
        <v>1550</v>
      </c>
      <c r="AN6" s="90" t="s">
        <v>1551</v>
      </c>
      <c r="AO6" s="90" t="s">
        <v>1552</v>
      </c>
    </row>
    <row r="7" ht="19" customHeight="1" spans="1:41">
      <c r="A7" s="15"/>
      <c r="B7" s="91"/>
      <c r="C7" s="92"/>
      <c r="D7" s="32"/>
      <c r="E7" s="93"/>
      <c r="F7" s="94"/>
      <c r="G7" s="18"/>
      <c r="H7" s="18"/>
      <c r="I7" s="18"/>
      <c r="J7" s="18"/>
      <c r="K7" s="18"/>
      <c r="L7" s="18"/>
      <c r="M7" s="95"/>
      <c r="N7" s="18"/>
      <c r="O7" s="18"/>
      <c r="P7" s="32"/>
      <c r="Q7" s="19"/>
      <c r="R7" s="96"/>
      <c r="S7" s="96"/>
      <c r="T7" s="97"/>
      <c r="U7" s="97"/>
      <c r="V7" s="97"/>
      <c r="W7" s="97"/>
      <c r="X7" s="97"/>
      <c r="Y7" s="97"/>
      <c r="AA7" s="98"/>
      <c r="AB7" s="98"/>
      <c r="AC7" s="98"/>
      <c r="AD7" s="98"/>
      <c r="AE7" s="98"/>
      <c r="AF7" s="98"/>
      <c r="AG7" s="99"/>
      <c r="AH7" s="100"/>
      <c r="AI7" s="100"/>
      <c r="AJ7" s="100"/>
      <c r="AK7" s="100"/>
      <c r="AL7" s="100"/>
      <c r="AM7" s="100"/>
      <c r="AN7" s="101"/>
      <c r="AO7" s="100"/>
    </row>
    <row r="8" ht="19" customHeight="1" spans="1:41">
      <c r="A8" s="15"/>
      <c r="B8" s="91"/>
      <c r="C8" s="92"/>
      <c r="D8" s="32"/>
      <c r="E8" s="93"/>
      <c r="F8" s="94"/>
      <c r="G8" s="18"/>
      <c r="H8" s="18"/>
      <c r="I8" s="18"/>
      <c r="J8" s="18"/>
      <c r="K8" s="18"/>
      <c r="L8" s="18"/>
      <c r="M8" s="95"/>
      <c r="N8" s="18"/>
      <c r="O8" s="18"/>
      <c r="P8" s="32"/>
      <c r="Q8" s="19"/>
      <c r="R8" s="96"/>
      <c r="S8" s="96"/>
      <c r="T8" s="97"/>
      <c r="U8" s="97"/>
      <c r="V8" s="97"/>
      <c r="W8" s="97"/>
      <c r="X8" s="97"/>
      <c r="Y8" s="97"/>
      <c r="AA8" s="98"/>
      <c r="AB8" s="98"/>
      <c r="AC8" s="98"/>
      <c r="AD8" s="98"/>
      <c r="AE8" s="98"/>
      <c r="AF8" s="98"/>
      <c r="AG8" s="99"/>
      <c r="AH8" s="100"/>
      <c r="AI8" s="100"/>
      <c r="AJ8" s="100"/>
      <c r="AK8" s="100"/>
      <c r="AL8" s="100"/>
      <c r="AM8" s="100"/>
      <c r="AN8" s="101"/>
      <c r="AO8" s="100"/>
    </row>
    <row r="9" ht="19" customHeight="1" spans="1:41">
      <c r="A9" s="15"/>
      <c r="B9" s="91"/>
      <c r="C9" s="92"/>
      <c r="D9" s="32"/>
      <c r="E9" s="93"/>
      <c r="F9" s="94"/>
      <c r="G9" s="18"/>
      <c r="H9" s="18"/>
      <c r="I9" s="18"/>
      <c r="J9" s="18"/>
      <c r="K9" s="18"/>
      <c r="L9" s="18"/>
      <c r="M9" s="95"/>
      <c r="N9" s="18"/>
      <c r="O9" s="18"/>
      <c r="P9" s="32"/>
      <c r="Q9" s="19"/>
      <c r="R9" s="96"/>
      <c r="S9" s="96"/>
      <c r="T9" s="97"/>
      <c r="U9" s="97"/>
      <c r="V9" s="97"/>
      <c r="W9" s="97"/>
      <c r="X9" s="97"/>
      <c r="Y9" s="97"/>
      <c r="AA9" s="98"/>
      <c r="AB9" s="98"/>
      <c r="AC9" s="98"/>
      <c r="AD9" s="98"/>
      <c r="AE9" s="98"/>
      <c r="AF9" s="98"/>
      <c r="AG9" s="99"/>
      <c r="AH9" s="100"/>
      <c r="AI9" s="100"/>
      <c r="AJ9" s="100"/>
      <c r="AK9" s="100"/>
      <c r="AL9" s="100"/>
      <c r="AM9" s="100"/>
      <c r="AN9" s="101"/>
      <c r="AO9" s="100"/>
    </row>
    <row r="10" ht="19" customHeight="1" spans="1:41">
      <c r="A10" s="15"/>
      <c r="B10" s="91"/>
      <c r="C10" s="92"/>
      <c r="D10" s="32"/>
      <c r="E10" s="93"/>
      <c r="F10" s="94"/>
      <c r="G10" s="18"/>
      <c r="H10" s="18"/>
      <c r="I10" s="18"/>
      <c r="J10" s="18"/>
      <c r="K10" s="18"/>
      <c r="L10" s="18"/>
      <c r="M10" s="95"/>
      <c r="N10" s="18"/>
      <c r="O10" s="18"/>
      <c r="P10" s="32"/>
      <c r="Q10" s="19"/>
      <c r="R10" s="96"/>
      <c r="S10" s="96"/>
      <c r="T10" s="97"/>
      <c r="U10" s="97"/>
      <c r="V10" s="97"/>
      <c r="W10" s="97"/>
      <c r="X10" s="97"/>
      <c r="Y10" s="97"/>
      <c r="AA10" s="98"/>
      <c r="AB10" s="98"/>
      <c r="AC10" s="98"/>
      <c r="AD10" s="98"/>
      <c r="AE10" s="98"/>
      <c r="AF10" s="98"/>
      <c r="AG10" s="99"/>
      <c r="AH10" s="100"/>
      <c r="AI10" s="100"/>
      <c r="AJ10" s="100"/>
      <c r="AK10" s="100"/>
      <c r="AL10" s="100"/>
      <c r="AM10" s="100"/>
      <c r="AN10" s="101"/>
      <c r="AO10" s="100"/>
    </row>
    <row r="11" ht="19" customHeight="1" spans="1:41">
      <c r="A11" s="15"/>
      <c r="B11" s="102"/>
      <c r="C11" s="92"/>
      <c r="D11" s="32"/>
      <c r="E11" s="93"/>
      <c r="F11" s="94"/>
      <c r="G11" s="18"/>
      <c r="H11" s="18"/>
      <c r="I11" s="18"/>
      <c r="J11" s="18"/>
      <c r="K11" s="18"/>
      <c r="L11" s="18"/>
      <c r="M11" s="95"/>
      <c r="N11" s="18"/>
      <c r="O11" s="18"/>
      <c r="P11" s="32"/>
      <c r="Q11" s="19"/>
      <c r="R11" s="96"/>
      <c r="S11" s="96"/>
      <c r="T11" s="97"/>
      <c r="U11" s="97"/>
      <c r="V11" s="97"/>
      <c r="W11" s="97"/>
      <c r="X11" s="97"/>
      <c r="Y11" s="97"/>
      <c r="AA11" s="98"/>
      <c r="AB11" s="98"/>
      <c r="AC11" s="98"/>
      <c r="AD11" s="98"/>
      <c r="AE11" s="98"/>
      <c r="AF11" s="98"/>
      <c r="AG11" s="99"/>
      <c r="AH11" s="100"/>
      <c r="AI11" s="100"/>
      <c r="AJ11" s="100"/>
      <c r="AK11" s="100"/>
      <c r="AL11" s="100"/>
      <c r="AM11" s="100"/>
      <c r="AN11" s="101"/>
      <c r="AO11" s="100"/>
    </row>
    <row r="12" ht="19" customHeight="1" spans="1:41">
      <c r="A12" s="15"/>
      <c r="B12" s="102"/>
      <c r="C12" s="92"/>
      <c r="D12" s="32"/>
      <c r="E12" s="93"/>
      <c r="F12" s="94"/>
      <c r="G12" s="18"/>
      <c r="H12" s="18"/>
      <c r="I12" s="18"/>
      <c r="J12" s="18"/>
      <c r="K12" s="18"/>
      <c r="L12" s="18"/>
      <c r="M12" s="95"/>
      <c r="N12" s="18"/>
      <c r="O12" s="18"/>
      <c r="P12" s="32"/>
      <c r="Q12" s="19"/>
      <c r="R12" s="96"/>
      <c r="S12" s="96"/>
      <c r="T12" s="97"/>
      <c r="U12" s="97"/>
      <c r="V12" s="97"/>
      <c r="W12" s="97"/>
      <c r="X12" s="97"/>
      <c r="Y12" s="97"/>
      <c r="AA12" s="98"/>
      <c r="AB12" s="98"/>
      <c r="AC12" s="98"/>
      <c r="AD12" s="98"/>
      <c r="AE12" s="98"/>
      <c r="AF12" s="98"/>
      <c r="AG12" s="99"/>
      <c r="AH12" s="100"/>
      <c r="AI12" s="100"/>
      <c r="AJ12" s="100"/>
      <c r="AK12" s="100"/>
      <c r="AL12" s="100"/>
      <c r="AM12" s="100"/>
      <c r="AN12" s="101"/>
      <c r="AO12" s="100"/>
    </row>
    <row r="13" ht="19" customHeight="1" spans="1:41">
      <c r="A13" s="15"/>
      <c r="B13" s="102"/>
      <c r="C13" s="92"/>
      <c r="D13" s="32"/>
      <c r="E13" s="93"/>
      <c r="F13" s="94"/>
      <c r="G13" s="18"/>
      <c r="H13" s="18"/>
      <c r="I13" s="18"/>
      <c r="J13" s="18"/>
      <c r="K13" s="18"/>
      <c r="L13" s="18"/>
      <c r="M13" s="95"/>
      <c r="N13" s="18"/>
      <c r="O13" s="18"/>
      <c r="P13" s="32"/>
      <c r="Q13" s="19"/>
      <c r="R13" s="96"/>
      <c r="S13" s="96"/>
      <c r="T13" s="97"/>
      <c r="U13" s="97"/>
      <c r="V13" s="97"/>
      <c r="W13" s="97"/>
      <c r="X13" s="97"/>
      <c r="Y13" s="97"/>
      <c r="AA13" s="98"/>
      <c r="AB13" s="98"/>
      <c r="AC13" s="98"/>
      <c r="AD13" s="98"/>
      <c r="AE13" s="98"/>
      <c r="AF13" s="98"/>
      <c r="AG13" s="99"/>
      <c r="AH13" s="100"/>
      <c r="AI13" s="100"/>
      <c r="AJ13" s="100"/>
      <c r="AK13" s="100"/>
      <c r="AL13" s="100"/>
      <c r="AM13" s="100"/>
      <c r="AN13" s="101"/>
      <c r="AO13" s="100"/>
    </row>
    <row r="14" ht="19" customHeight="1" spans="1:41">
      <c r="A14" s="15"/>
      <c r="B14" s="102"/>
      <c r="C14" s="92"/>
      <c r="D14" s="32"/>
      <c r="E14" s="93"/>
      <c r="F14" s="94"/>
      <c r="G14" s="18"/>
      <c r="H14" s="18"/>
      <c r="I14" s="18"/>
      <c r="J14" s="18"/>
      <c r="K14" s="18"/>
      <c r="L14" s="18"/>
      <c r="M14" s="95"/>
      <c r="N14" s="18"/>
      <c r="O14" s="18"/>
      <c r="P14" s="32"/>
      <c r="Q14" s="19"/>
      <c r="R14" s="96"/>
      <c r="S14" s="96"/>
      <c r="T14" s="97"/>
      <c r="U14" s="97"/>
      <c r="V14" s="97"/>
      <c r="W14" s="97"/>
      <c r="X14" s="97"/>
      <c r="Y14" s="97"/>
      <c r="AA14" s="98"/>
      <c r="AB14" s="98"/>
      <c r="AC14" s="98"/>
      <c r="AD14" s="98"/>
      <c r="AE14" s="98"/>
      <c r="AF14" s="98"/>
      <c r="AG14" s="99"/>
      <c r="AH14" s="100"/>
      <c r="AI14" s="100"/>
      <c r="AJ14" s="100"/>
      <c r="AK14" s="100"/>
      <c r="AL14" s="100"/>
      <c r="AM14" s="100"/>
      <c r="AN14" s="101"/>
      <c r="AO14" s="100"/>
    </row>
    <row r="15" ht="19" customHeight="1" spans="1:41">
      <c r="A15" s="15"/>
      <c r="B15" s="102"/>
      <c r="C15" s="92"/>
      <c r="D15" s="32"/>
      <c r="E15" s="93"/>
      <c r="F15" s="94"/>
      <c r="G15" s="18"/>
      <c r="H15" s="18"/>
      <c r="I15" s="18"/>
      <c r="J15" s="18"/>
      <c r="K15" s="18"/>
      <c r="L15" s="18"/>
      <c r="M15" s="95"/>
      <c r="N15" s="18"/>
      <c r="O15" s="18"/>
      <c r="P15" s="32"/>
      <c r="Q15" s="19"/>
      <c r="R15" s="96"/>
      <c r="S15" s="96"/>
      <c r="T15" s="97"/>
      <c r="U15" s="97"/>
      <c r="V15" s="97"/>
      <c r="W15" s="97"/>
      <c r="X15" s="97"/>
      <c r="Y15" s="97"/>
      <c r="AA15" s="98"/>
      <c r="AB15" s="98"/>
      <c r="AC15" s="98"/>
      <c r="AD15" s="98"/>
      <c r="AE15" s="98"/>
      <c r="AF15" s="98"/>
      <c r="AG15" s="99"/>
      <c r="AH15" s="100"/>
      <c r="AI15" s="100"/>
      <c r="AJ15" s="100"/>
      <c r="AK15" s="100"/>
      <c r="AL15" s="100"/>
      <c r="AM15" s="100"/>
      <c r="AN15" s="101"/>
      <c r="AO15" s="100"/>
    </row>
    <row r="16" ht="19" customHeight="1" spans="1:41">
      <c r="A16" s="15"/>
      <c r="B16" s="102"/>
      <c r="C16" s="92"/>
      <c r="D16" s="32"/>
      <c r="E16" s="93"/>
      <c r="F16" s="94"/>
      <c r="G16" s="18"/>
      <c r="H16" s="18"/>
      <c r="I16" s="18"/>
      <c r="J16" s="18"/>
      <c r="K16" s="18"/>
      <c r="L16" s="18"/>
      <c r="M16" s="95"/>
      <c r="N16" s="18"/>
      <c r="O16" s="18"/>
      <c r="P16" s="32"/>
      <c r="Q16" s="19"/>
      <c r="R16" s="96"/>
      <c r="S16" s="96"/>
      <c r="T16" s="97"/>
      <c r="U16" s="97"/>
      <c r="V16" s="97"/>
      <c r="W16" s="97"/>
      <c r="X16" s="97"/>
      <c r="Y16" s="97"/>
      <c r="AA16" s="98"/>
      <c r="AB16" s="98"/>
      <c r="AC16" s="98"/>
      <c r="AD16" s="98"/>
      <c r="AE16" s="98"/>
      <c r="AF16" s="98"/>
      <c r="AG16" s="99"/>
      <c r="AH16" s="100"/>
      <c r="AI16" s="100"/>
      <c r="AJ16" s="100"/>
      <c r="AK16" s="100"/>
      <c r="AL16" s="100"/>
      <c r="AM16" s="100"/>
      <c r="AN16" s="101"/>
      <c r="AO16" s="100"/>
    </row>
    <row r="17" ht="19" customHeight="1" spans="1:41">
      <c r="A17" s="15"/>
      <c r="B17" s="102"/>
      <c r="C17" s="92"/>
      <c r="D17" s="32"/>
      <c r="E17" s="93"/>
      <c r="F17" s="94"/>
      <c r="G17" s="18"/>
      <c r="H17" s="18"/>
      <c r="I17" s="18"/>
      <c r="J17" s="18"/>
      <c r="K17" s="18"/>
      <c r="L17" s="18"/>
      <c r="M17" s="95"/>
      <c r="N17" s="18"/>
      <c r="O17" s="18"/>
      <c r="P17" s="32"/>
      <c r="Q17" s="19"/>
      <c r="R17" s="96"/>
      <c r="S17" s="96"/>
      <c r="T17" s="97"/>
      <c r="U17" s="97"/>
      <c r="V17" s="97"/>
      <c r="W17" s="97"/>
      <c r="X17" s="97"/>
      <c r="Y17" s="97"/>
      <c r="AA17" s="98"/>
      <c r="AB17" s="98"/>
      <c r="AC17" s="98"/>
      <c r="AD17" s="98"/>
      <c r="AE17" s="98"/>
      <c r="AF17" s="98"/>
      <c r="AG17" s="99"/>
      <c r="AH17" s="100"/>
      <c r="AI17" s="100"/>
      <c r="AJ17" s="100"/>
      <c r="AK17" s="100"/>
      <c r="AL17" s="100"/>
      <c r="AM17" s="100"/>
      <c r="AN17" s="101"/>
      <c r="AO17" s="100"/>
    </row>
    <row r="18" ht="19" customHeight="1" spans="1:41">
      <c r="A18" s="15"/>
      <c r="B18" s="102"/>
      <c r="C18" s="92"/>
      <c r="D18" s="32"/>
      <c r="E18" s="93"/>
      <c r="F18" s="94"/>
      <c r="G18" s="18"/>
      <c r="H18" s="18"/>
      <c r="I18" s="18"/>
      <c r="J18" s="18"/>
      <c r="K18" s="18"/>
      <c r="L18" s="18"/>
      <c r="M18" s="95"/>
      <c r="N18" s="18"/>
      <c r="O18" s="18"/>
      <c r="P18" s="32"/>
      <c r="Q18" s="19"/>
      <c r="R18" s="96"/>
      <c r="S18" s="96"/>
      <c r="T18" s="97"/>
      <c r="U18" s="97"/>
      <c r="V18" s="97"/>
      <c r="W18" s="97"/>
      <c r="X18" s="97"/>
      <c r="Y18" s="97"/>
      <c r="AA18" s="98"/>
      <c r="AB18" s="98"/>
      <c r="AC18" s="98"/>
      <c r="AD18" s="98"/>
      <c r="AE18" s="98"/>
      <c r="AF18" s="98"/>
      <c r="AG18" s="99"/>
      <c r="AH18" s="100"/>
      <c r="AI18" s="100"/>
      <c r="AJ18" s="100"/>
      <c r="AK18" s="100"/>
      <c r="AL18" s="100"/>
      <c r="AM18" s="100"/>
      <c r="AN18" s="101"/>
      <c r="AO18" s="100"/>
    </row>
    <row r="19" ht="19" customHeight="1" spans="1:41">
      <c r="A19" s="15"/>
      <c r="B19" s="102"/>
      <c r="C19" s="92"/>
      <c r="D19" s="32"/>
      <c r="E19" s="93"/>
      <c r="F19" s="94"/>
      <c r="G19" s="18"/>
      <c r="H19" s="18"/>
      <c r="I19" s="18"/>
      <c r="J19" s="18"/>
      <c r="K19" s="18"/>
      <c r="L19" s="18"/>
      <c r="M19" s="95"/>
      <c r="N19" s="18"/>
      <c r="O19" s="18"/>
      <c r="P19" s="32"/>
      <c r="Q19" s="19"/>
      <c r="R19" s="96"/>
      <c r="S19" s="96"/>
      <c r="T19" s="97"/>
      <c r="U19" s="97"/>
      <c r="V19" s="97"/>
      <c r="W19" s="97"/>
      <c r="X19" s="97"/>
      <c r="Y19" s="97"/>
      <c r="AA19" s="98"/>
      <c r="AB19" s="98"/>
      <c r="AC19" s="98"/>
      <c r="AD19" s="98"/>
      <c r="AE19" s="98"/>
      <c r="AF19" s="98"/>
      <c r="AG19" s="99"/>
      <c r="AH19" s="100"/>
      <c r="AI19" s="100"/>
      <c r="AJ19" s="100"/>
      <c r="AK19" s="100"/>
      <c r="AL19" s="100"/>
      <c r="AM19" s="100"/>
      <c r="AN19" s="101"/>
      <c r="AO19" s="100"/>
    </row>
    <row r="20" ht="19" customHeight="1" spans="1:41">
      <c r="A20" s="15"/>
      <c r="B20" s="102"/>
      <c r="C20" s="92"/>
      <c r="D20" s="32"/>
      <c r="E20" s="93"/>
      <c r="F20" s="94"/>
      <c r="G20" s="18"/>
      <c r="H20" s="18"/>
      <c r="I20" s="18"/>
      <c r="J20" s="18"/>
      <c r="K20" s="18"/>
      <c r="L20" s="18"/>
      <c r="M20" s="95"/>
      <c r="N20" s="18"/>
      <c r="O20" s="18"/>
      <c r="P20" s="32"/>
      <c r="Q20" s="19"/>
      <c r="R20" s="96"/>
      <c r="S20" s="96"/>
      <c r="T20" s="97"/>
      <c r="U20" s="97"/>
      <c r="V20" s="97"/>
      <c r="W20" s="97"/>
      <c r="X20" s="97"/>
      <c r="Y20" s="97"/>
      <c r="AA20" s="98"/>
      <c r="AB20" s="98"/>
      <c r="AC20" s="98"/>
      <c r="AD20" s="98"/>
      <c r="AE20" s="98"/>
      <c r="AF20" s="98"/>
      <c r="AG20" s="99"/>
      <c r="AH20" s="100"/>
      <c r="AI20" s="100"/>
      <c r="AJ20" s="100"/>
      <c r="AK20" s="100"/>
      <c r="AL20" s="100"/>
      <c r="AM20" s="100"/>
      <c r="AN20" s="101"/>
      <c r="AO20" s="100"/>
    </row>
    <row r="21" ht="15.6" spans="1:41">
      <c r="A21" s="15" t="str">
        <f>IF(D21="","",ROW()-6)</f>
        <v/>
      </c>
      <c r="B21" s="92"/>
      <c r="C21" s="92"/>
      <c r="D21" s="32"/>
      <c r="E21" s="16"/>
      <c r="F21" s="17"/>
      <c r="G21" s="18"/>
      <c r="H21" s="18"/>
      <c r="I21" s="18"/>
      <c r="J21" s="18"/>
      <c r="K21" s="18"/>
      <c r="L21" s="18"/>
      <c r="M21" s="18"/>
      <c r="N21" s="18">
        <f>M21-K21+L21</f>
        <v>0</v>
      </c>
      <c r="O21" s="18" t="str">
        <f>IF(K21-L21=0,"",N21/(K21-L21)*100)</f>
        <v/>
      </c>
      <c r="P21" s="16"/>
      <c r="Q21" s="19" t="s">
        <v>533</v>
      </c>
    </row>
    <row r="22" ht="15.6" spans="1:41">
      <c r="A22" s="15" t="str">
        <f>IF(D22="","",ROW()-6)</f>
        <v/>
      </c>
      <c r="B22" s="92"/>
      <c r="C22" s="92"/>
      <c r="D22" s="32"/>
      <c r="E22" s="16"/>
      <c r="F22" s="17"/>
      <c r="G22" s="18"/>
      <c r="H22" s="18"/>
      <c r="I22" s="18"/>
      <c r="J22" s="18"/>
      <c r="K22" s="18"/>
      <c r="L22" s="18"/>
      <c r="M22" s="18"/>
      <c r="N22" s="18">
        <f>M22-K22+L22</f>
        <v>0</v>
      </c>
      <c r="O22" s="18" t="str">
        <f>IF(K22-L22=0,"",N22/(K22-L22)*100)</f>
        <v/>
      </c>
      <c r="P22" s="16"/>
      <c r="Q22" s="19" t="s">
        <v>538</v>
      </c>
    </row>
    <row r="23" ht="15.6" spans="1:41">
      <c r="A23" s="15" t="str">
        <f>IF(D23="","",ROW()-6)</f>
        <v/>
      </c>
      <c r="B23" s="92"/>
      <c r="C23" s="92"/>
      <c r="D23" s="32"/>
      <c r="E23" s="16"/>
      <c r="F23" s="17"/>
      <c r="G23" s="18"/>
      <c r="H23" s="18"/>
      <c r="I23" s="18"/>
      <c r="J23" s="18"/>
      <c r="K23" s="18"/>
      <c r="L23" s="18"/>
      <c r="M23" s="18"/>
      <c r="N23" s="18">
        <f>M23-K23+L23</f>
        <v>0</v>
      </c>
      <c r="O23" s="18" t="str">
        <f>IF(K23-L23=0,"",N23/(K23-L23)*100)</f>
        <v/>
      </c>
      <c r="P23" s="16"/>
      <c r="Q23" s="19" t="s">
        <v>539</v>
      </c>
    </row>
    <row r="24" ht="15.6" spans="1:41">
      <c r="A24" s="15" t="str">
        <f>IF(D24="","",ROW()-6)</f>
        <v/>
      </c>
      <c r="B24" s="92"/>
      <c r="C24" s="92"/>
      <c r="D24" s="32"/>
      <c r="E24" s="16"/>
      <c r="F24" s="17"/>
      <c r="G24" s="18"/>
      <c r="H24" s="18"/>
      <c r="I24" s="18"/>
      <c r="J24" s="18"/>
      <c r="K24" s="18"/>
      <c r="L24" s="18"/>
      <c r="M24" s="18"/>
      <c r="N24" s="18">
        <f>M24-K24+L24</f>
        <v>0</v>
      </c>
      <c r="O24" s="18" t="str">
        <f>IF(K24-L24=0,"",N24/(K24-L24)*100)</f>
        <v/>
      </c>
      <c r="P24" s="16"/>
      <c r="Q24" s="19" t="s">
        <v>540</v>
      </c>
    </row>
    <row r="25" ht="15.6" spans="1:41">
      <c r="A25" s="15" t="s">
        <v>1553</v>
      </c>
      <c r="B25" s="92"/>
      <c r="C25" s="92"/>
      <c r="D25" s="103"/>
      <c r="E25" s="92"/>
      <c r="F25" s="17"/>
      <c r="G25" s="18"/>
      <c r="H25" s="18"/>
      <c r="I25" s="18">
        <f>SUM(I7:I24)</f>
        <v>0</v>
      </c>
      <c r="J25" s="18">
        <f>SUM(J7:J24)</f>
        <v>0</v>
      </c>
      <c r="K25" s="18">
        <f>SUM(K7:K24)</f>
        <v>0</v>
      </c>
      <c r="L25" s="18">
        <f>SUM(L7:L24)</f>
        <v>0</v>
      </c>
      <c r="M25" s="18">
        <f>SUM(M7:M24)</f>
        <v>0</v>
      </c>
      <c r="N25" s="18">
        <f>M25-K25+L25</f>
        <v>0</v>
      </c>
      <c r="O25" s="18" t="str">
        <f>IF(K25-L25=0,"",N25/(K25-L25)*100)</f>
        <v/>
      </c>
      <c r="P25" s="16"/>
    </row>
    <row r="26" ht="15.6" spans="1:41">
      <c r="A26" s="15" t="s">
        <v>1554</v>
      </c>
      <c r="B26" s="92"/>
      <c r="C26" s="92"/>
      <c r="D26" s="103"/>
      <c r="E26" s="92"/>
      <c r="F26" s="17"/>
      <c r="G26" s="18"/>
      <c r="H26" s="18"/>
      <c r="I26" s="18"/>
      <c r="J26" s="18">
        <f>L25</f>
        <v>0</v>
      </c>
      <c r="K26" s="18">
        <f>L25</f>
        <v>0</v>
      </c>
      <c r="L26" s="18"/>
      <c r="M26" s="18"/>
      <c r="N26" s="18"/>
      <c r="O26" s="18"/>
      <c r="P26" s="16"/>
    </row>
    <row r="27" customHeight="1" spans="1:41">
      <c r="A27" s="20" t="s">
        <v>1555</v>
      </c>
      <c r="B27" s="104"/>
      <c r="C27" s="104"/>
      <c r="D27" s="104"/>
      <c r="E27" s="21"/>
      <c r="F27" s="22"/>
      <c r="G27" s="18"/>
      <c r="H27" s="18"/>
      <c r="I27" s="18"/>
      <c r="J27" s="18">
        <f>J25-J26</f>
        <v>0</v>
      </c>
      <c r="K27" s="18">
        <f>K25-K26</f>
        <v>0</v>
      </c>
      <c r="L27" s="18"/>
      <c r="M27" s="18">
        <f>M25-M26</f>
        <v>0</v>
      </c>
      <c r="N27" s="18">
        <f t="shared" ref="N27" si="0">M27-K27+L27</f>
        <v>0</v>
      </c>
      <c r="O27" s="18" t="str">
        <f t="shared" ref="O27" si="1">IF(K27=0,"",N27/K27*100)</f>
        <v/>
      </c>
      <c r="P27" s="23"/>
    </row>
    <row r="28" customHeight="1" spans="1:41">
      <c r="A28" s="3" t="str">
        <f>基本信息输入表!$K$6&amp;"填表人："&amp;基本信息输入表!$M$77</f>
        <v>产权持有人填表人：袁佳</v>
      </c>
      <c r="N28" s="3" t="str">
        <f>"评估人员："&amp;基本信息输入表!$Q$77</f>
        <v>评估人员：韩策</v>
      </c>
      <c r="Q28" s="27"/>
    </row>
    <row r="29" customHeight="1" spans="1:41">
      <c r="A29" s="3" t="str">
        <f>"填表日期："&amp;YEAR(基本信息输入表!$O$77)&amp;"年"&amp;MONTH(基本信息输入表!$O$77)&amp;"月"&amp;DAY(基本信息输入表!$O$77)&amp;"日"</f>
        <v>填表日期：2025年12月15日</v>
      </c>
      <c r="R29" s="3" t="s">
        <v>1556</v>
      </c>
    </row>
  </sheetData>
  <mergeCells count="5">
    <mergeCell ref="A2:P2"/>
    <mergeCell ref="A3:P3"/>
    <mergeCell ref="A25:E25"/>
    <mergeCell ref="A26:E26"/>
    <mergeCell ref="A27:E2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scale="66" fitToHeight="0" orientation="landscape"/>
  <headerFooter scaleWithDoc="0">
    <oddFooter>&amp;C&amp;"宋体,常规"&amp;10第&amp;"Arial Narrow,常规"&amp;P&amp;"宋体,常规"页，共&amp;"Arial Narrow,常规"&amp;N&amp;"宋体,常规"页</oddFooter>
  </headerFooter>
  <drawing r:id="rId1"/>
</worksheet>
</file>

<file path=xl/worksheets/sheet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dimension ref="C1:F19"/>
  <sheetViews>
    <sheetView workbookViewId="0">
      <selection activeCell="C14" sqref="C14"/>
    </sheetView>
  </sheetViews>
  <sheetFormatPr defaultColWidth="7.91666666666667" defaultRowHeight="14.4" outlineLevelCol="5"/>
  <cols>
    <col min="1" max="2" width="7.91666666666667" style="68"/>
    <col min="3" max="3" width="63.1666666666667" style="68" customWidth="1"/>
    <col min="4" max="16384" width="7.91666666666667" style="68"/>
  </cols>
  <sheetData>
    <row r="1" spans="3:6">
      <c r="C1" s="68" t="s">
        <v>1557</v>
      </c>
    </row>
    <row r="3" spans="3:6">
      <c r="C3" s="68" t="s">
        <v>1558</v>
      </c>
    </row>
    <row r="5" spans="3:6">
      <c r="C5" s="68" t="s">
        <v>1559</v>
      </c>
    </row>
    <row r="6" spans="3:6">
      <c r="C6" s="68" t="s">
        <v>1560</v>
      </c>
    </row>
    <row r="8" spans="3:6">
      <c r="C8" s="68" t="s">
        <v>1561</v>
      </c>
    </row>
    <row r="9" spans="3:6">
      <c r="C9" s="68" t="s">
        <v>1562</v>
      </c>
    </row>
    <row r="10" ht="15.6" spans="3:6">
      <c r="C10" s="69">
        <f>3%</f>
        <v>0.03</v>
      </c>
    </row>
    <row r="11" spans="3:6">
      <c r="C11" s="68" t="s">
        <v>1563</v>
      </c>
    </row>
    <row r="12" ht="15.6" spans="3:6">
      <c r="C12" s="70"/>
    </row>
    <row r="13" spans="3:6">
      <c r="C13" s="68" t="s">
        <v>1564</v>
      </c>
    </row>
    <row r="14" ht="15.6" spans="3:6">
      <c r="C14" s="69">
        <f>(100-93.8)/93.8</f>
        <v>0.0660980810234542</v>
      </c>
      <c r="E14" s="68" t="s">
        <v>1565</v>
      </c>
    </row>
    <row r="15" ht="15.6" spans="3:6">
      <c r="C15" s="70" t="s">
        <v>1566</v>
      </c>
      <c r="F15" s="71"/>
    </row>
    <row r="16" spans="3:6">
      <c r="C16" s="68" t="s">
        <v>1567</v>
      </c>
    </row>
    <row r="17" spans="3:3">
      <c r="C17" s="68" t="s">
        <v>1557</v>
      </c>
    </row>
    <row r="18" spans="3:3">
      <c r="C18" s="72"/>
    </row>
    <row r="19" spans="3:3">
      <c r="C19" s="68" t="s">
        <v>1568</v>
      </c>
    </row>
  </sheetData>
  <pageMargins left="0.75" right="0.75" top="1" bottom="1" header="0.5" footer="0.5"/>
  <headerFooter/>
  <drawing r:id="rId1"/>
</worksheet>
</file>

<file path=xl/worksheets/sheet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开发支出">
    <pageSetUpPr fitToPage="1"/>
  </sheetPr>
  <dimension ref="A1:O29"/>
  <sheetViews>
    <sheetView showGridLines="0" topLeftCell="A3" workbookViewId="0">
      <selection activeCell="E54" sqref="E54"/>
    </sheetView>
  </sheetViews>
  <sheetFormatPr defaultColWidth="9" defaultRowHeight="15.75" customHeight="1"/>
  <cols>
    <col min="1" max="1" width="5.5" style="3" customWidth="1"/>
    <col min="2" max="2" width="15.5" style="3" customWidth="1"/>
    <col min="3" max="3" width="7.66666666666667" style="3" customWidth="1"/>
    <col min="4" max="4" width="11.1666666666667" style="3" customWidth="1"/>
    <col min="5" max="5" width="16.6666666666667" style="3" customWidth="1"/>
    <col min="6" max="6" width="9.5" style="3" customWidth="1"/>
    <col min="7" max="8" width="11.1666666666667" style="3" customWidth="1"/>
    <col min="9" max="9" width="11.1666666666667" style="3" hidden="1" customWidth="1" outlineLevel="1"/>
    <col min="10" max="10" width="15.6666666666667" style="3" customWidth="1" collapsed="1"/>
    <col min="11" max="11" width="15.6666666666667" style="3" customWidth="1"/>
    <col min="12" max="12" width="9.5" style="3" customWidth="1"/>
    <col min="13" max="13" width="9.66666666666667" style="3" customWidth="1"/>
    <col min="14" max="14" width="15.5" style="3" customWidth="1"/>
    <col min="15" max="16384" width="9" style="3"/>
  </cols>
  <sheetData>
    <row r="1" customHeight="1" spans="1:15">
      <c r="A1" s="4" t="s">
        <v>398</v>
      </c>
    </row>
    <row r="2" s="1" customFormat="1" ht="30" customHeight="1" spans="1:15">
      <c r="A2" s="5" t="s">
        <v>1569</v>
      </c>
      <c r="B2" s="5"/>
      <c r="C2" s="5"/>
      <c r="D2" s="5"/>
      <c r="E2" s="5"/>
      <c r="F2" s="5"/>
      <c r="G2" s="5"/>
      <c r="H2" s="5"/>
      <c r="I2" s="5"/>
      <c r="J2" s="5"/>
      <c r="K2" s="5"/>
      <c r="L2" s="5"/>
      <c r="M2" s="5"/>
      <c r="N2" s="5"/>
    </row>
    <row r="3" customHeight="1" spans="1:15">
      <c r="A3" s="2" t="str">
        <f>"评估基准日："&amp;TEXT(基本信息输入表!M7,"yyyy年mm月dd日")</f>
        <v>评估基准日：2025年11月30日</v>
      </c>
      <c r="B3" s="2"/>
      <c r="C3" s="2"/>
      <c r="D3" s="2"/>
      <c r="E3" s="2"/>
      <c r="F3" s="2"/>
      <c r="G3" s="2"/>
      <c r="H3" s="2"/>
      <c r="I3" s="2"/>
      <c r="J3" s="2"/>
      <c r="K3" s="2"/>
      <c r="L3" s="2"/>
      <c r="M3" s="2"/>
      <c r="N3" s="2"/>
    </row>
    <row r="4" ht="14.25" customHeight="1" spans="1:15">
      <c r="A4" s="2"/>
      <c r="B4" s="2"/>
      <c r="C4" s="2"/>
      <c r="D4" s="2"/>
      <c r="E4" s="2"/>
      <c r="F4" s="2"/>
      <c r="G4" s="2"/>
      <c r="H4" s="2"/>
      <c r="I4" s="2"/>
      <c r="J4" s="2"/>
      <c r="K4" s="2"/>
      <c r="L4" s="2"/>
      <c r="M4" s="2"/>
      <c r="N4" s="25" t="s">
        <v>1570</v>
      </c>
    </row>
    <row r="5" customHeight="1" spans="1:15">
      <c r="A5" s="3" t="str">
        <f>基本信息输入表!K6&amp;"："&amp;基本信息输入表!M6</f>
        <v>产权持有人：湖北省徽工生物技本研究有限公司</v>
      </c>
      <c r="N5" s="10" t="str">
        <f>"金额单位："&amp;基本信息输入表!M10&amp;"元"</f>
        <v>金额单位：人民币元</v>
      </c>
    </row>
    <row r="6" s="63" customFormat="1" ht="25.2" spans="1:15">
      <c r="A6" s="64" t="s">
        <v>401</v>
      </c>
      <c r="B6" s="65" t="s">
        <v>1571</v>
      </c>
      <c r="C6" s="65" t="s">
        <v>1572</v>
      </c>
      <c r="D6" s="65" t="s">
        <v>1573</v>
      </c>
      <c r="E6" s="13" t="s">
        <v>1574</v>
      </c>
      <c r="F6" s="67" t="s">
        <v>1575</v>
      </c>
      <c r="G6" s="67" t="s">
        <v>1576</v>
      </c>
      <c r="H6" s="67" t="s">
        <v>1577</v>
      </c>
      <c r="I6" s="12" t="s">
        <v>403</v>
      </c>
      <c r="J6" s="13" t="s">
        <v>502</v>
      </c>
      <c r="K6" s="64" t="s">
        <v>405</v>
      </c>
      <c r="L6" s="64" t="s">
        <v>406</v>
      </c>
      <c r="M6" s="64" t="s">
        <v>407</v>
      </c>
      <c r="N6" s="64" t="s">
        <v>503</v>
      </c>
      <c r="O6" s="14" t="s">
        <v>518</v>
      </c>
    </row>
    <row r="7" ht="15.6" spans="1:15">
      <c r="A7" s="15" t="str">
        <f>IF(B7="","",ROW()-6)</f>
        <v/>
      </c>
      <c r="B7" s="16"/>
      <c r="C7" s="17"/>
      <c r="D7" s="17"/>
      <c r="E7" s="16"/>
      <c r="F7" s="16"/>
      <c r="G7" s="16"/>
      <c r="H7" s="18"/>
      <c r="I7" s="18"/>
      <c r="J7" s="18"/>
      <c r="K7" s="18"/>
      <c r="L7" s="18">
        <f>K7-J7</f>
        <v>0</v>
      </c>
      <c r="M7" s="18" t="str">
        <f>IF(J7=0,"",L7/J7*100)</f>
        <v/>
      </c>
      <c r="N7" s="16"/>
      <c r="O7" s="19" t="s">
        <v>519</v>
      </c>
    </row>
    <row r="8" ht="15.6" spans="1:15">
      <c r="A8" s="15" t="str">
        <f t="shared" ref="A8:A26" si="0">IF(B8="","",ROW()-6)</f>
        <v/>
      </c>
      <c r="B8" s="16"/>
      <c r="C8" s="17"/>
      <c r="D8" s="17"/>
      <c r="E8" s="16"/>
      <c r="F8" s="16"/>
      <c r="G8" s="16"/>
      <c r="H8" s="18"/>
      <c r="I8" s="18"/>
      <c r="J8" s="18"/>
      <c r="K8" s="18"/>
      <c r="L8" s="18">
        <f t="shared" ref="L8:L27" si="1">K8-J8</f>
        <v>0</v>
      </c>
      <c r="M8" s="18" t="str">
        <f t="shared" ref="M8:M27" si="2">IF(J8=0,"",L8/J8*100)</f>
        <v/>
      </c>
      <c r="N8" s="16"/>
      <c r="O8" s="19" t="s">
        <v>520</v>
      </c>
    </row>
    <row r="9" ht="15.6" spans="1:15">
      <c r="A9" s="15" t="str">
        <f t="shared" si="0"/>
        <v/>
      </c>
      <c r="B9" s="16"/>
      <c r="C9" s="17"/>
      <c r="D9" s="17"/>
      <c r="E9" s="16"/>
      <c r="F9" s="16"/>
      <c r="G9" s="16"/>
      <c r="H9" s="18"/>
      <c r="I9" s="18"/>
      <c r="J9" s="18"/>
      <c r="K9" s="18"/>
      <c r="L9" s="18">
        <f t="shared" si="1"/>
        <v>0</v>
      </c>
      <c r="M9" s="18" t="str">
        <f t="shared" si="2"/>
        <v/>
      </c>
      <c r="N9" s="16"/>
      <c r="O9" s="19" t="s">
        <v>521</v>
      </c>
    </row>
    <row r="10" ht="15.6" spans="1:15">
      <c r="A10" s="15" t="str">
        <f t="shared" si="0"/>
        <v/>
      </c>
      <c r="B10" s="16"/>
      <c r="C10" s="17"/>
      <c r="D10" s="17"/>
      <c r="E10" s="16"/>
      <c r="F10" s="16"/>
      <c r="G10" s="16"/>
      <c r="H10" s="18"/>
      <c r="I10" s="18"/>
      <c r="J10" s="18"/>
      <c r="K10" s="18"/>
      <c r="L10" s="18">
        <f t="shared" si="1"/>
        <v>0</v>
      </c>
      <c r="M10" s="18" t="str">
        <f t="shared" si="2"/>
        <v/>
      </c>
      <c r="N10" s="16"/>
      <c r="O10" s="19" t="s">
        <v>522</v>
      </c>
    </row>
    <row r="11" ht="15.6" spans="1:15">
      <c r="A11" s="15" t="str">
        <f t="shared" si="0"/>
        <v/>
      </c>
      <c r="B11" s="16"/>
      <c r="C11" s="17"/>
      <c r="D11" s="17"/>
      <c r="E11" s="16"/>
      <c r="F11" s="16"/>
      <c r="G11" s="16"/>
      <c r="H11" s="18"/>
      <c r="I11" s="18"/>
      <c r="J11" s="18"/>
      <c r="K11" s="18"/>
      <c r="L11" s="18">
        <f t="shared" si="1"/>
        <v>0</v>
      </c>
      <c r="M11" s="18" t="str">
        <f t="shared" si="2"/>
        <v/>
      </c>
      <c r="N11" s="16"/>
      <c r="O11" s="19" t="s">
        <v>523</v>
      </c>
    </row>
    <row r="12" ht="15.6" spans="1:15">
      <c r="A12" s="15" t="str">
        <f t="shared" si="0"/>
        <v/>
      </c>
      <c r="B12" s="16"/>
      <c r="C12" s="17"/>
      <c r="D12" s="17"/>
      <c r="E12" s="16"/>
      <c r="F12" s="16"/>
      <c r="G12" s="16"/>
      <c r="H12" s="18"/>
      <c r="I12" s="18"/>
      <c r="J12" s="18"/>
      <c r="K12" s="18"/>
      <c r="L12" s="18">
        <f t="shared" si="1"/>
        <v>0</v>
      </c>
      <c r="M12" s="18" t="str">
        <f t="shared" si="2"/>
        <v/>
      </c>
      <c r="N12" s="16"/>
      <c r="O12" s="19" t="s">
        <v>524</v>
      </c>
    </row>
    <row r="13" ht="15.6" spans="1:15">
      <c r="A13" s="15" t="str">
        <f t="shared" si="0"/>
        <v/>
      </c>
      <c r="B13" s="16"/>
      <c r="C13" s="17"/>
      <c r="D13" s="17"/>
      <c r="E13" s="16"/>
      <c r="F13" s="16"/>
      <c r="G13" s="16"/>
      <c r="H13" s="18"/>
      <c r="I13" s="18"/>
      <c r="J13" s="18"/>
      <c r="K13" s="18"/>
      <c r="L13" s="18">
        <f t="shared" si="1"/>
        <v>0</v>
      </c>
      <c r="M13" s="18" t="str">
        <f t="shared" si="2"/>
        <v/>
      </c>
      <c r="N13" s="16"/>
      <c r="O13" s="19" t="s">
        <v>525</v>
      </c>
    </row>
    <row r="14" ht="15.6" spans="1:15">
      <c r="A14" s="15" t="str">
        <f t="shared" si="0"/>
        <v/>
      </c>
      <c r="B14" s="16"/>
      <c r="C14" s="17"/>
      <c r="D14" s="17"/>
      <c r="E14" s="16"/>
      <c r="F14" s="16"/>
      <c r="G14" s="16"/>
      <c r="H14" s="18"/>
      <c r="I14" s="18"/>
      <c r="J14" s="18"/>
      <c r="K14" s="18"/>
      <c r="L14" s="18">
        <f t="shared" si="1"/>
        <v>0</v>
      </c>
      <c r="M14" s="18" t="str">
        <f t="shared" si="2"/>
        <v/>
      </c>
      <c r="N14" s="16"/>
      <c r="O14" s="19" t="s">
        <v>526</v>
      </c>
    </row>
    <row r="15" ht="15.6" spans="1:15">
      <c r="A15" s="15" t="str">
        <f t="shared" si="0"/>
        <v/>
      </c>
      <c r="B15" s="16"/>
      <c r="C15" s="17"/>
      <c r="D15" s="17"/>
      <c r="E15" s="16"/>
      <c r="F15" s="16"/>
      <c r="G15" s="16"/>
      <c r="H15" s="18"/>
      <c r="I15" s="18"/>
      <c r="J15" s="18"/>
      <c r="K15" s="18"/>
      <c r="L15" s="18">
        <f t="shared" si="1"/>
        <v>0</v>
      </c>
      <c r="M15" s="18" t="str">
        <f t="shared" si="2"/>
        <v/>
      </c>
      <c r="N15" s="16"/>
      <c r="O15" s="19" t="s">
        <v>527</v>
      </c>
    </row>
    <row r="16" ht="15.6" spans="1:15">
      <c r="A16" s="15" t="str">
        <f t="shared" si="0"/>
        <v/>
      </c>
      <c r="B16" s="16"/>
      <c r="C16" s="17"/>
      <c r="D16" s="17"/>
      <c r="E16" s="16"/>
      <c r="F16" s="16"/>
      <c r="G16" s="16"/>
      <c r="H16" s="18"/>
      <c r="I16" s="18"/>
      <c r="J16" s="18"/>
      <c r="K16" s="18"/>
      <c r="L16" s="18">
        <f t="shared" si="1"/>
        <v>0</v>
      </c>
      <c r="M16" s="18" t="str">
        <f t="shared" si="2"/>
        <v/>
      </c>
      <c r="N16" s="16"/>
      <c r="O16" s="19" t="s">
        <v>528</v>
      </c>
    </row>
    <row r="17" ht="15.6" spans="1:15">
      <c r="A17" s="15" t="str">
        <f t="shared" si="0"/>
        <v/>
      </c>
      <c r="B17" s="16"/>
      <c r="C17" s="17"/>
      <c r="D17" s="17"/>
      <c r="E17" s="16"/>
      <c r="F17" s="16"/>
      <c r="G17" s="16"/>
      <c r="H17" s="18"/>
      <c r="I17" s="18"/>
      <c r="J17" s="18"/>
      <c r="K17" s="18"/>
      <c r="L17" s="18">
        <f t="shared" si="1"/>
        <v>0</v>
      </c>
      <c r="M17" s="18" t="str">
        <f t="shared" si="2"/>
        <v/>
      </c>
      <c r="N17" s="16"/>
      <c r="O17" s="19" t="s">
        <v>529</v>
      </c>
    </row>
    <row r="18" ht="15.6" spans="1:15">
      <c r="A18" s="15" t="str">
        <f t="shared" si="0"/>
        <v/>
      </c>
      <c r="B18" s="16"/>
      <c r="C18" s="17"/>
      <c r="D18" s="17"/>
      <c r="E18" s="16"/>
      <c r="F18" s="16"/>
      <c r="G18" s="16"/>
      <c r="H18" s="18"/>
      <c r="I18" s="18"/>
      <c r="J18" s="18"/>
      <c r="K18" s="18"/>
      <c r="L18" s="18">
        <f t="shared" si="1"/>
        <v>0</v>
      </c>
      <c r="M18" s="18" t="str">
        <f t="shared" si="2"/>
        <v/>
      </c>
      <c r="N18" s="16"/>
      <c r="O18" s="19" t="s">
        <v>530</v>
      </c>
    </row>
    <row r="19" ht="15.6" spans="1:15">
      <c r="A19" s="15" t="str">
        <f t="shared" si="0"/>
        <v/>
      </c>
      <c r="B19" s="16"/>
      <c r="C19" s="17"/>
      <c r="D19" s="17"/>
      <c r="E19" s="16"/>
      <c r="F19" s="16"/>
      <c r="G19" s="16"/>
      <c r="H19" s="18"/>
      <c r="I19" s="18"/>
      <c r="J19" s="18"/>
      <c r="K19" s="18"/>
      <c r="L19" s="18">
        <f t="shared" si="1"/>
        <v>0</v>
      </c>
      <c r="M19" s="18" t="str">
        <f t="shared" si="2"/>
        <v/>
      </c>
      <c r="N19" s="16"/>
      <c r="O19" s="19" t="s">
        <v>531</v>
      </c>
    </row>
    <row r="20" ht="15.6" spans="1:15">
      <c r="A20" s="15" t="str">
        <f t="shared" si="0"/>
        <v/>
      </c>
      <c r="B20" s="16"/>
      <c r="C20" s="17"/>
      <c r="D20" s="17"/>
      <c r="E20" s="16"/>
      <c r="F20" s="16"/>
      <c r="G20" s="16"/>
      <c r="H20" s="18"/>
      <c r="I20" s="18"/>
      <c r="J20" s="18"/>
      <c r="K20" s="18"/>
      <c r="L20" s="18">
        <f t="shared" si="1"/>
        <v>0</v>
      </c>
      <c r="M20" s="18" t="str">
        <f t="shared" si="2"/>
        <v/>
      </c>
      <c r="N20" s="16"/>
      <c r="O20" s="19" t="s">
        <v>532</v>
      </c>
    </row>
    <row r="21" ht="15.6" spans="1:15">
      <c r="A21" s="15" t="str">
        <f t="shared" si="0"/>
        <v/>
      </c>
      <c r="B21" s="16"/>
      <c r="C21" s="17"/>
      <c r="D21" s="17"/>
      <c r="E21" s="16"/>
      <c r="F21" s="16"/>
      <c r="G21" s="16"/>
      <c r="H21" s="18"/>
      <c r="I21" s="18"/>
      <c r="J21" s="18"/>
      <c r="K21" s="18"/>
      <c r="L21" s="18">
        <f t="shared" si="1"/>
        <v>0</v>
      </c>
      <c r="M21" s="18" t="str">
        <f t="shared" si="2"/>
        <v/>
      </c>
      <c r="N21" s="16"/>
      <c r="O21" s="19" t="s">
        <v>533</v>
      </c>
    </row>
    <row r="22" ht="15.6" spans="1:15">
      <c r="A22" s="15" t="str">
        <f t="shared" si="0"/>
        <v/>
      </c>
      <c r="B22" s="16"/>
      <c r="C22" s="17"/>
      <c r="D22" s="17"/>
      <c r="E22" s="16"/>
      <c r="F22" s="16"/>
      <c r="G22" s="16"/>
      <c r="H22" s="18"/>
      <c r="I22" s="18"/>
      <c r="J22" s="18"/>
      <c r="K22" s="18"/>
      <c r="L22" s="18">
        <f t="shared" si="1"/>
        <v>0</v>
      </c>
      <c r="M22" s="18" t="str">
        <f t="shared" si="2"/>
        <v/>
      </c>
      <c r="N22" s="16"/>
      <c r="O22" s="19" t="s">
        <v>538</v>
      </c>
    </row>
    <row r="23" ht="15.6" spans="1:15">
      <c r="A23" s="15" t="str">
        <f t="shared" si="0"/>
        <v/>
      </c>
      <c r="B23" s="16"/>
      <c r="C23" s="17"/>
      <c r="D23" s="17"/>
      <c r="E23" s="16"/>
      <c r="F23" s="16"/>
      <c r="G23" s="16"/>
      <c r="H23" s="18"/>
      <c r="I23" s="18"/>
      <c r="J23" s="18"/>
      <c r="K23" s="18"/>
      <c r="L23" s="18">
        <f t="shared" si="1"/>
        <v>0</v>
      </c>
      <c r="M23" s="18" t="str">
        <f t="shared" si="2"/>
        <v/>
      </c>
      <c r="N23" s="16"/>
      <c r="O23" s="19" t="s">
        <v>539</v>
      </c>
    </row>
    <row r="24" ht="15.6" spans="1:15">
      <c r="A24" s="15" t="str">
        <f t="shared" si="0"/>
        <v/>
      </c>
      <c r="B24" s="16"/>
      <c r="C24" s="17"/>
      <c r="D24" s="17"/>
      <c r="E24" s="16"/>
      <c r="F24" s="16"/>
      <c r="G24" s="16"/>
      <c r="H24" s="18"/>
      <c r="I24" s="18"/>
      <c r="J24" s="18"/>
      <c r="K24" s="18"/>
      <c r="L24" s="18">
        <f t="shared" si="1"/>
        <v>0</v>
      </c>
      <c r="M24" s="18" t="str">
        <f t="shared" si="2"/>
        <v/>
      </c>
      <c r="N24" s="16"/>
      <c r="O24" s="19" t="s">
        <v>540</v>
      </c>
    </row>
    <row r="25" ht="15.6" spans="1:15">
      <c r="A25" s="15" t="str">
        <f t="shared" si="0"/>
        <v/>
      </c>
      <c r="B25" s="16"/>
      <c r="C25" s="17"/>
      <c r="D25" s="17"/>
      <c r="E25" s="16"/>
      <c r="F25" s="16"/>
      <c r="G25" s="16"/>
      <c r="H25" s="18"/>
      <c r="I25" s="18"/>
      <c r="J25" s="18"/>
      <c r="K25" s="18"/>
      <c r="L25" s="18">
        <f t="shared" si="1"/>
        <v>0</v>
      </c>
      <c r="M25" s="18" t="str">
        <f t="shared" si="2"/>
        <v/>
      </c>
      <c r="N25" s="16"/>
      <c r="O25" s="19" t="s">
        <v>541</v>
      </c>
    </row>
    <row r="26" ht="15.6" spans="1:15">
      <c r="A26" s="15" t="str">
        <f t="shared" si="0"/>
        <v/>
      </c>
      <c r="B26" s="16"/>
      <c r="C26" s="17"/>
      <c r="D26" s="17"/>
      <c r="E26" s="16"/>
      <c r="F26" s="16"/>
      <c r="G26" s="16"/>
      <c r="H26" s="18"/>
      <c r="I26" s="18"/>
      <c r="J26" s="18"/>
      <c r="K26" s="18"/>
      <c r="L26" s="18">
        <f t="shared" si="1"/>
        <v>0</v>
      </c>
      <c r="M26" s="18" t="str">
        <f t="shared" si="2"/>
        <v/>
      </c>
      <c r="N26" s="16"/>
      <c r="O26" s="19" t="s">
        <v>542</v>
      </c>
    </row>
    <row r="27" customHeight="1" spans="1:15">
      <c r="A27" s="20" t="s">
        <v>511</v>
      </c>
      <c r="B27" s="21"/>
      <c r="C27" s="22"/>
      <c r="D27" s="22"/>
      <c r="E27" s="22"/>
      <c r="F27" s="22"/>
      <c r="G27" s="22"/>
      <c r="H27" s="18"/>
      <c r="I27" s="18">
        <f>SUM(I7:I26)</f>
        <v>0</v>
      </c>
      <c r="J27" s="18">
        <f>SUM(J7:J26)</f>
        <v>0</v>
      </c>
      <c r="K27" s="18">
        <f>SUM(K7:K26)</f>
        <v>0</v>
      </c>
      <c r="L27" s="18">
        <f t="shared" si="1"/>
        <v>0</v>
      </c>
      <c r="M27" s="18" t="str">
        <f t="shared" si="2"/>
        <v/>
      </c>
      <c r="N27" s="23"/>
    </row>
    <row r="28" customHeight="1" spans="1:15">
      <c r="A28" s="3" t="str">
        <f>基本信息输入表!$K$6&amp;"填表人："&amp;基本信息输入表!$M$78</f>
        <v>产权持有人填表人：袁佳</v>
      </c>
      <c r="L28" s="3" t="str">
        <f>"评估人员："&amp;基本信息输入表!$Q$78</f>
        <v>评估人员：韩策</v>
      </c>
      <c r="O28" s="27"/>
    </row>
    <row r="29" customHeight="1" spans="1:15">
      <c r="A29" s="3" t="str">
        <f>"填表日期："&amp;YEAR(基本信息输入表!$O$78)&amp;"年"&amp;MONTH(基本信息输入表!$O$78)&amp;"月"&amp;DAY(基本信息输入表!$O$78)&amp;"日"</f>
        <v>填表日期：2025年12月15日</v>
      </c>
    </row>
  </sheetData>
  <mergeCells count="3">
    <mergeCell ref="A2:N2"/>
    <mergeCell ref="A3:N3"/>
    <mergeCell ref="A27:B2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scale="70" fitToHeight="0" orientation="landscape"/>
  <headerFooter scaleWithDoc="0">
    <oddFooter>&amp;C&amp;"宋体,常规"&amp;10第&amp;"Arial Narrow,常规"&amp;P&amp;"宋体,常规"页，共&amp;"Arial Narrow,常规"&amp;N&amp;"宋体,常规"页</oddFooter>
  </headerFooter>
</worksheet>
</file>

<file path=xl/worksheets/sheet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商誉">
    <pageSetUpPr fitToPage="1"/>
  </sheetPr>
  <dimension ref="A1:J29"/>
  <sheetViews>
    <sheetView showGridLines="0" topLeftCell="A4" workbookViewId="0">
      <selection activeCell="E54" sqref="E54"/>
    </sheetView>
  </sheetViews>
  <sheetFormatPr defaultColWidth="9" defaultRowHeight="15.75" customHeight="1"/>
  <cols>
    <col min="1" max="1" width="6.66666666666667" style="3" customWidth="1"/>
    <col min="2" max="2" width="23.1666666666667" style="3" customWidth="1"/>
    <col min="3" max="3" width="9.66666666666667" style="3" customWidth="1"/>
    <col min="4" max="4" width="11.6666666666667" style="3" customWidth="1"/>
    <col min="5" max="5" width="10.6666666666667" style="3" customWidth="1"/>
    <col min="6" max="6" width="11.5" style="3" customWidth="1"/>
    <col min="7" max="8" width="9.66666666666667" style="3" customWidth="1"/>
    <col min="9" max="9" width="18.1666666666667" style="3" customWidth="1"/>
    <col min="10" max="16384" width="9" style="3"/>
  </cols>
  <sheetData>
    <row r="1" customHeight="1" spans="1:10">
      <c r="A1" s="4" t="s">
        <v>398</v>
      </c>
    </row>
    <row r="2" s="1" customFormat="1" ht="30" customHeight="1" spans="1:10">
      <c r="A2" s="5" t="s">
        <v>1578</v>
      </c>
      <c r="B2" s="5"/>
      <c r="C2" s="5"/>
      <c r="D2" s="5"/>
      <c r="E2" s="5"/>
      <c r="F2" s="5"/>
      <c r="G2" s="5"/>
      <c r="H2" s="5"/>
      <c r="I2" s="5"/>
    </row>
    <row r="3" customHeight="1" spans="1:10">
      <c r="A3" s="2" t="str">
        <f>"评估基准日："&amp;TEXT(基本信息输入表!M7,"yyyy年mm月dd日")</f>
        <v>评估基准日：2025年11月30日</v>
      </c>
      <c r="B3" s="2"/>
      <c r="C3" s="2"/>
      <c r="D3" s="2"/>
      <c r="E3" s="2"/>
      <c r="F3" s="2"/>
      <c r="G3" s="2"/>
      <c r="H3" s="2"/>
      <c r="I3" s="2"/>
    </row>
    <row r="4" ht="14.25" customHeight="1" spans="1:10">
      <c r="A4" s="2"/>
      <c r="B4" s="2"/>
      <c r="C4" s="2"/>
      <c r="D4" s="2"/>
      <c r="E4" s="2"/>
      <c r="F4" s="2"/>
      <c r="G4" s="2"/>
      <c r="H4" s="2"/>
      <c r="I4" s="25" t="s">
        <v>1579</v>
      </c>
    </row>
    <row r="5" customHeight="1" spans="1:10">
      <c r="A5" s="3" t="str">
        <f>基本信息输入表!K6&amp;"："&amp;基本信息输入表!M6</f>
        <v>产权持有人：湖北省徽工生物技本研究有限公司</v>
      </c>
      <c r="I5" s="10" t="str">
        <f>"金额单位："&amp;基本信息输入表!M10&amp;"元"</f>
        <v>金额单位：人民币元</v>
      </c>
    </row>
    <row r="6" s="63" customFormat="1" ht="13.2" spans="1:10">
      <c r="A6" s="64" t="s">
        <v>401</v>
      </c>
      <c r="B6" s="64" t="s">
        <v>1580</v>
      </c>
      <c r="C6" s="11" t="s">
        <v>962</v>
      </c>
      <c r="D6" s="12" t="s">
        <v>403</v>
      </c>
      <c r="E6" s="13" t="s">
        <v>502</v>
      </c>
      <c r="F6" s="64" t="s">
        <v>405</v>
      </c>
      <c r="G6" s="64" t="s">
        <v>406</v>
      </c>
      <c r="H6" s="64" t="s">
        <v>407</v>
      </c>
      <c r="I6" s="64" t="s">
        <v>503</v>
      </c>
      <c r="J6" s="14" t="s">
        <v>518</v>
      </c>
    </row>
    <row r="7" ht="15.6" spans="1:10">
      <c r="A7" s="15" t="str">
        <f>IF(B7="","",ROW()-6)</f>
        <v/>
      </c>
      <c r="B7" s="16"/>
      <c r="C7" s="17"/>
      <c r="D7" s="18"/>
      <c r="E7" s="18"/>
      <c r="F7" s="18"/>
      <c r="G7" s="18">
        <f>F7-E7</f>
        <v>0</v>
      </c>
      <c r="H7" s="18" t="str">
        <f>IF(E7=0,"",G7/E7*100)</f>
        <v/>
      </c>
      <c r="I7" s="16"/>
      <c r="J7" s="19" t="s">
        <v>519</v>
      </c>
    </row>
    <row r="8" ht="15.6" spans="1:10">
      <c r="A8" s="15" t="str">
        <f t="shared" ref="A8:A24" si="0">IF(B8="","",ROW()-6)</f>
        <v/>
      </c>
      <c r="B8" s="16"/>
      <c r="C8" s="17"/>
      <c r="D8" s="18"/>
      <c r="E8" s="18"/>
      <c r="F8" s="18"/>
      <c r="G8" s="18">
        <f t="shared" ref="G8:G27" si="1">F8-E8</f>
        <v>0</v>
      </c>
      <c r="H8" s="18" t="str">
        <f t="shared" ref="H8:H27" si="2">IF(E8=0,"",G8/E8*100)</f>
        <v/>
      </c>
      <c r="I8" s="16"/>
      <c r="J8" s="19" t="s">
        <v>520</v>
      </c>
    </row>
    <row r="9" ht="15.6" spans="1:10">
      <c r="A9" s="15" t="str">
        <f t="shared" si="0"/>
        <v/>
      </c>
      <c r="B9" s="16"/>
      <c r="C9" s="17"/>
      <c r="D9" s="18"/>
      <c r="E9" s="18"/>
      <c r="F9" s="18"/>
      <c r="G9" s="18">
        <f t="shared" si="1"/>
        <v>0</v>
      </c>
      <c r="H9" s="18" t="str">
        <f t="shared" si="2"/>
        <v/>
      </c>
      <c r="I9" s="16"/>
      <c r="J9" s="19" t="s">
        <v>521</v>
      </c>
    </row>
    <row r="10" ht="15.6" spans="1:10">
      <c r="A10" s="15" t="str">
        <f t="shared" si="0"/>
        <v/>
      </c>
      <c r="B10" s="16"/>
      <c r="C10" s="17"/>
      <c r="D10" s="18"/>
      <c r="E10" s="18"/>
      <c r="F10" s="18"/>
      <c r="G10" s="18">
        <f t="shared" si="1"/>
        <v>0</v>
      </c>
      <c r="H10" s="18" t="str">
        <f t="shared" si="2"/>
        <v/>
      </c>
      <c r="I10" s="16"/>
      <c r="J10" s="19" t="s">
        <v>522</v>
      </c>
    </row>
    <row r="11" ht="15.6" spans="1:10">
      <c r="A11" s="15" t="str">
        <f t="shared" si="0"/>
        <v/>
      </c>
      <c r="B11" s="16"/>
      <c r="C11" s="17"/>
      <c r="D11" s="18"/>
      <c r="E11" s="18"/>
      <c r="F11" s="18"/>
      <c r="G11" s="18">
        <f t="shared" si="1"/>
        <v>0</v>
      </c>
      <c r="H11" s="18" t="str">
        <f t="shared" si="2"/>
        <v/>
      </c>
      <c r="I11" s="16"/>
      <c r="J11" s="19" t="s">
        <v>523</v>
      </c>
    </row>
    <row r="12" ht="15.6" spans="1:10">
      <c r="A12" s="15" t="str">
        <f t="shared" si="0"/>
        <v/>
      </c>
      <c r="B12" s="16"/>
      <c r="C12" s="17"/>
      <c r="D12" s="18"/>
      <c r="E12" s="18"/>
      <c r="F12" s="18"/>
      <c r="G12" s="18">
        <f t="shared" si="1"/>
        <v>0</v>
      </c>
      <c r="H12" s="18" t="str">
        <f t="shared" si="2"/>
        <v/>
      </c>
      <c r="I12" s="16"/>
      <c r="J12" s="19" t="s">
        <v>524</v>
      </c>
    </row>
    <row r="13" ht="15.6" spans="1:10">
      <c r="A13" s="15" t="str">
        <f t="shared" si="0"/>
        <v/>
      </c>
      <c r="B13" s="16"/>
      <c r="C13" s="17"/>
      <c r="D13" s="18"/>
      <c r="E13" s="18"/>
      <c r="F13" s="18"/>
      <c r="G13" s="18">
        <f t="shared" si="1"/>
        <v>0</v>
      </c>
      <c r="H13" s="18" t="str">
        <f t="shared" si="2"/>
        <v/>
      </c>
      <c r="I13" s="16"/>
      <c r="J13" s="19" t="s">
        <v>525</v>
      </c>
    </row>
    <row r="14" ht="15.6" spans="1:10">
      <c r="A14" s="15" t="str">
        <f t="shared" si="0"/>
        <v/>
      </c>
      <c r="B14" s="16"/>
      <c r="C14" s="17"/>
      <c r="D14" s="18"/>
      <c r="E14" s="18"/>
      <c r="F14" s="18"/>
      <c r="G14" s="18">
        <f t="shared" si="1"/>
        <v>0</v>
      </c>
      <c r="H14" s="18" t="str">
        <f t="shared" si="2"/>
        <v/>
      </c>
      <c r="I14" s="16"/>
      <c r="J14" s="19" t="s">
        <v>526</v>
      </c>
    </row>
    <row r="15" ht="15.6" spans="1:10">
      <c r="A15" s="15" t="str">
        <f t="shared" si="0"/>
        <v/>
      </c>
      <c r="B15" s="16"/>
      <c r="C15" s="17"/>
      <c r="D15" s="18"/>
      <c r="E15" s="18"/>
      <c r="F15" s="18"/>
      <c r="G15" s="18">
        <f t="shared" si="1"/>
        <v>0</v>
      </c>
      <c r="H15" s="18" t="str">
        <f t="shared" si="2"/>
        <v/>
      </c>
      <c r="I15" s="16"/>
      <c r="J15" s="19" t="s">
        <v>527</v>
      </c>
    </row>
    <row r="16" ht="15.6" spans="1:10">
      <c r="A16" s="15" t="str">
        <f t="shared" si="0"/>
        <v/>
      </c>
      <c r="B16" s="16"/>
      <c r="C16" s="17"/>
      <c r="D16" s="18"/>
      <c r="E16" s="18"/>
      <c r="F16" s="18"/>
      <c r="G16" s="18">
        <f t="shared" si="1"/>
        <v>0</v>
      </c>
      <c r="H16" s="18" t="str">
        <f t="shared" si="2"/>
        <v/>
      </c>
      <c r="I16" s="16"/>
      <c r="J16" s="19" t="s">
        <v>528</v>
      </c>
    </row>
    <row r="17" ht="15.6" spans="1:10">
      <c r="A17" s="15" t="str">
        <f t="shared" si="0"/>
        <v/>
      </c>
      <c r="B17" s="16"/>
      <c r="C17" s="17"/>
      <c r="D17" s="18"/>
      <c r="E17" s="18"/>
      <c r="F17" s="18"/>
      <c r="G17" s="18">
        <f t="shared" si="1"/>
        <v>0</v>
      </c>
      <c r="H17" s="18" t="str">
        <f t="shared" si="2"/>
        <v/>
      </c>
      <c r="I17" s="16"/>
      <c r="J17" s="19" t="s">
        <v>529</v>
      </c>
    </row>
    <row r="18" ht="15.6" spans="1:10">
      <c r="A18" s="15" t="str">
        <f t="shared" si="0"/>
        <v/>
      </c>
      <c r="B18" s="16"/>
      <c r="C18" s="17"/>
      <c r="D18" s="18"/>
      <c r="E18" s="18"/>
      <c r="F18" s="18"/>
      <c r="G18" s="18">
        <f t="shared" si="1"/>
        <v>0</v>
      </c>
      <c r="H18" s="18" t="str">
        <f t="shared" si="2"/>
        <v/>
      </c>
      <c r="I18" s="16"/>
      <c r="J18" s="19" t="s">
        <v>530</v>
      </c>
    </row>
    <row r="19" ht="15.6" spans="1:10">
      <c r="A19" s="15" t="str">
        <f t="shared" si="0"/>
        <v/>
      </c>
      <c r="B19" s="16"/>
      <c r="C19" s="17"/>
      <c r="D19" s="18"/>
      <c r="E19" s="18"/>
      <c r="F19" s="18"/>
      <c r="G19" s="18">
        <f t="shared" si="1"/>
        <v>0</v>
      </c>
      <c r="H19" s="18" t="str">
        <f t="shared" si="2"/>
        <v/>
      </c>
      <c r="I19" s="16"/>
      <c r="J19" s="19" t="s">
        <v>531</v>
      </c>
    </row>
    <row r="20" ht="15.6" spans="1:10">
      <c r="A20" s="15" t="str">
        <f t="shared" si="0"/>
        <v/>
      </c>
      <c r="B20" s="16"/>
      <c r="C20" s="17"/>
      <c r="D20" s="18"/>
      <c r="E20" s="18"/>
      <c r="F20" s="18"/>
      <c r="G20" s="18">
        <f t="shared" si="1"/>
        <v>0</v>
      </c>
      <c r="H20" s="18" t="str">
        <f t="shared" si="2"/>
        <v/>
      </c>
      <c r="I20" s="16"/>
      <c r="J20" s="19" t="s">
        <v>532</v>
      </c>
    </row>
    <row r="21" ht="15.6" spans="1:10">
      <c r="A21" s="15" t="str">
        <f t="shared" si="0"/>
        <v/>
      </c>
      <c r="B21" s="16"/>
      <c r="C21" s="17"/>
      <c r="D21" s="18"/>
      <c r="E21" s="18"/>
      <c r="F21" s="18"/>
      <c r="G21" s="18">
        <f t="shared" si="1"/>
        <v>0</v>
      </c>
      <c r="H21" s="18" t="str">
        <f t="shared" si="2"/>
        <v/>
      </c>
      <c r="I21" s="16"/>
      <c r="J21" s="19" t="s">
        <v>533</v>
      </c>
    </row>
    <row r="22" ht="15.6" spans="1:10">
      <c r="A22" s="15" t="str">
        <f t="shared" si="0"/>
        <v/>
      </c>
      <c r="B22" s="16"/>
      <c r="C22" s="17"/>
      <c r="D22" s="18"/>
      <c r="E22" s="18"/>
      <c r="F22" s="18"/>
      <c r="G22" s="18">
        <f t="shared" si="1"/>
        <v>0</v>
      </c>
      <c r="H22" s="18" t="str">
        <f t="shared" si="2"/>
        <v/>
      </c>
      <c r="I22" s="16"/>
      <c r="J22" s="19" t="s">
        <v>538</v>
      </c>
    </row>
    <row r="23" ht="15.6" spans="1:10">
      <c r="A23" s="15" t="str">
        <f t="shared" si="0"/>
        <v/>
      </c>
      <c r="B23" s="16"/>
      <c r="C23" s="17"/>
      <c r="D23" s="18"/>
      <c r="E23" s="18"/>
      <c r="F23" s="18"/>
      <c r="G23" s="18">
        <f t="shared" si="1"/>
        <v>0</v>
      </c>
      <c r="H23" s="18" t="str">
        <f t="shared" si="2"/>
        <v/>
      </c>
      <c r="I23" s="16"/>
      <c r="J23" s="19" t="s">
        <v>539</v>
      </c>
    </row>
    <row r="24" ht="15.6" spans="1:10">
      <c r="A24" s="15" t="str">
        <f t="shared" si="0"/>
        <v/>
      </c>
      <c r="B24" s="16"/>
      <c r="C24" s="17"/>
      <c r="D24" s="18"/>
      <c r="E24" s="18"/>
      <c r="F24" s="18"/>
      <c r="G24" s="18">
        <f t="shared" si="1"/>
        <v>0</v>
      </c>
      <c r="H24" s="18" t="str">
        <f t="shared" si="2"/>
        <v/>
      </c>
      <c r="I24" s="16"/>
      <c r="J24" s="19" t="s">
        <v>540</v>
      </c>
    </row>
    <row r="25" ht="15.6" spans="1:10">
      <c r="A25" s="45" t="s">
        <v>1581</v>
      </c>
      <c r="B25" s="16"/>
      <c r="C25" s="17"/>
      <c r="D25" s="18">
        <f>SUM(D7:D24)</f>
        <v>0</v>
      </c>
      <c r="E25" s="18">
        <f>SUM(E7:E24)</f>
        <v>0</v>
      </c>
      <c r="F25" s="18">
        <f>SUM(F7:F24)</f>
        <v>0</v>
      </c>
      <c r="G25" s="18">
        <f t="shared" si="1"/>
        <v>0</v>
      </c>
      <c r="H25" s="18" t="str">
        <f t="shared" si="2"/>
        <v/>
      </c>
      <c r="I25" s="16"/>
    </row>
    <row r="26" ht="15.6" spans="1:10">
      <c r="A26" s="45" t="s">
        <v>1582</v>
      </c>
      <c r="B26" s="16"/>
      <c r="C26" s="17"/>
      <c r="D26" s="18"/>
      <c r="E26" s="18"/>
      <c r="F26" s="18"/>
      <c r="G26" s="18">
        <f t="shared" si="1"/>
        <v>0</v>
      </c>
      <c r="H26" s="18" t="str">
        <f t="shared" si="2"/>
        <v/>
      </c>
      <c r="I26" s="16"/>
    </row>
    <row r="27" customHeight="1" spans="1:10">
      <c r="A27" s="66" t="s">
        <v>1583</v>
      </c>
      <c r="B27" s="21"/>
      <c r="C27" s="22"/>
      <c r="D27" s="18">
        <f>D25-D26</f>
        <v>0</v>
      </c>
      <c r="E27" s="18">
        <f>E25-E26</f>
        <v>0</v>
      </c>
      <c r="F27" s="18">
        <f>F25-F26</f>
        <v>0</v>
      </c>
      <c r="G27" s="18">
        <f t="shared" si="1"/>
        <v>0</v>
      </c>
      <c r="H27" s="18" t="str">
        <f t="shared" si="2"/>
        <v/>
      </c>
      <c r="I27" s="23"/>
    </row>
    <row r="28" customHeight="1" spans="1:10">
      <c r="A28" s="3" t="str">
        <f>基本信息输入表!$K$6&amp;"填表人："&amp;基本信息输入表!$M$79</f>
        <v>产权持有人填表人：袁佳</v>
      </c>
      <c r="G28" s="3" t="str">
        <f>"评估人员："&amp;基本信息输入表!$Q$79</f>
        <v>评估人员：韩策</v>
      </c>
      <c r="J28" s="27"/>
    </row>
    <row r="29" customHeight="1" spans="1:10">
      <c r="A29" s="3" t="str">
        <f>"填表日期："&amp;YEAR(基本信息输入表!$O$79)&amp;"年"&amp;MONTH(基本信息输入表!$O$79)&amp;"月"&amp;DAY(基本信息输入表!$O$79)&amp;"日"</f>
        <v>填表日期：2025年12月15日</v>
      </c>
    </row>
  </sheetData>
  <mergeCells count="5">
    <mergeCell ref="A2:I2"/>
    <mergeCell ref="A3:I3"/>
    <mergeCell ref="A25:B25"/>
    <mergeCell ref="A26:B26"/>
    <mergeCell ref="A27:B2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fitToHeight="0" orientation="landscape"/>
  <headerFooter scaleWithDoc="0">
    <oddFooter>&amp;C&amp;"宋体,常规"&amp;10第&amp;"Arial Narrow,常规"&amp;P&amp;"宋体,常规"页，共&amp;"Arial Narrow,常规"&amp;N&amp;"宋体,常规"页</oddFooter>
  </headerFooter>
</worksheet>
</file>

<file path=xl/worksheets/sheet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长期待摊费用">
    <pageSetUpPr fitToPage="1"/>
  </sheetPr>
  <dimension ref="A1:M29"/>
  <sheetViews>
    <sheetView showGridLines="0" topLeftCell="A5" workbookViewId="0">
      <selection activeCell="E54" sqref="E54"/>
    </sheetView>
  </sheetViews>
  <sheetFormatPr defaultColWidth="9" defaultRowHeight="15.75" customHeight="1"/>
  <cols>
    <col min="1" max="1" width="5.16666666666667" style="3" customWidth="1"/>
    <col min="2" max="2" width="21" style="3" customWidth="1"/>
    <col min="3" max="3" width="7.66666666666667" style="3" customWidth="1"/>
    <col min="4" max="4" width="11.1666666666667" style="3" customWidth="1"/>
    <col min="5" max="5" width="13.1666666666667" style="3" customWidth="1"/>
    <col min="6" max="6" width="11.1666666666667" style="3" customWidth="1"/>
    <col min="7" max="7" width="11.1666666666667" style="3" hidden="1" customWidth="1" outlineLevel="1"/>
    <col min="8" max="8" width="15.6666666666667" style="3" customWidth="1" collapsed="1"/>
    <col min="9" max="9" width="15.6666666666667" style="3" customWidth="1"/>
    <col min="10" max="10" width="5.66666666666667" style="3" customWidth="1"/>
    <col min="11" max="11" width="8.16666666666667" style="3" customWidth="1"/>
    <col min="12" max="12" width="10" style="3" customWidth="1"/>
    <col min="13" max="16384" width="9" style="3"/>
  </cols>
  <sheetData>
    <row r="1" customHeight="1" spans="1:13">
      <c r="A1" s="4" t="s">
        <v>398</v>
      </c>
    </row>
    <row r="2" s="1" customFormat="1" ht="30" customHeight="1" spans="1:13">
      <c r="A2" s="5" t="s">
        <v>1584</v>
      </c>
      <c r="B2" s="5"/>
      <c r="C2" s="5"/>
      <c r="D2" s="5"/>
      <c r="E2" s="5"/>
      <c r="F2" s="5"/>
      <c r="G2" s="5"/>
      <c r="H2" s="5"/>
      <c r="I2" s="5"/>
      <c r="J2" s="5"/>
      <c r="K2" s="5"/>
      <c r="L2" s="5"/>
    </row>
    <row r="3" customHeight="1" spans="1:13">
      <c r="A3" s="2" t="str">
        <f>"评估基准日："&amp;TEXT(基本信息输入表!M7,"yyyy年mm月dd日")</f>
        <v>评估基准日：2025年11月30日</v>
      </c>
      <c r="B3" s="2"/>
      <c r="C3" s="2"/>
      <c r="D3" s="2"/>
      <c r="E3" s="2"/>
      <c r="F3" s="2"/>
      <c r="G3" s="2"/>
      <c r="H3" s="2"/>
      <c r="I3" s="2"/>
      <c r="J3" s="2"/>
      <c r="K3" s="2"/>
      <c r="L3" s="2"/>
    </row>
    <row r="4" ht="14.25" customHeight="1" spans="1:13">
      <c r="A4" s="2"/>
      <c r="B4" s="2"/>
      <c r="C4" s="2"/>
      <c r="D4" s="2"/>
      <c r="E4" s="2"/>
      <c r="F4" s="2"/>
      <c r="G4" s="2"/>
      <c r="H4" s="2"/>
      <c r="I4" s="2"/>
      <c r="J4" s="2"/>
      <c r="K4" s="2"/>
      <c r="L4" s="25" t="s">
        <v>1585</v>
      </c>
    </row>
    <row r="5" customHeight="1" spans="1:13">
      <c r="A5" s="3" t="str">
        <f>基本信息输入表!K6&amp;"："&amp;基本信息输入表!M6</f>
        <v>产权持有人：湖北省徽工生物技本研究有限公司</v>
      </c>
      <c r="L5" s="10" t="str">
        <f>"金额单位："&amp;基本信息输入表!M10&amp;"元"</f>
        <v>金额单位：人民币元</v>
      </c>
    </row>
    <row r="6" s="63" customFormat="1" ht="24" spans="1:13">
      <c r="A6" s="64" t="s">
        <v>401</v>
      </c>
      <c r="B6" s="64" t="s">
        <v>1586</v>
      </c>
      <c r="C6" s="64" t="s">
        <v>1484</v>
      </c>
      <c r="D6" s="64" t="s">
        <v>1491</v>
      </c>
      <c r="E6" s="65" t="s">
        <v>1492</v>
      </c>
      <c r="F6" s="65" t="s">
        <v>1493</v>
      </c>
      <c r="G6" s="46" t="s">
        <v>403</v>
      </c>
      <c r="H6" s="13" t="s">
        <v>502</v>
      </c>
      <c r="I6" s="64" t="s">
        <v>405</v>
      </c>
      <c r="J6" s="64" t="s">
        <v>406</v>
      </c>
      <c r="K6" s="41" t="s">
        <v>407</v>
      </c>
      <c r="L6" s="64" t="s">
        <v>503</v>
      </c>
      <c r="M6" s="14" t="s">
        <v>518</v>
      </c>
    </row>
    <row r="7" ht="15.6" spans="1:13">
      <c r="A7" s="15" t="str">
        <f>IF(B7="","",ROW()-6)</f>
        <v/>
      </c>
      <c r="B7" s="16"/>
      <c r="C7" s="17"/>
      <c r="D7" s="18"/>
      <c r="E7" s="18"/>
      <c r="F7" s="18"/>
      <c r="G7" s="18"/>
      <c r="H7" s="18"/>
      <c r="I7" s="18"/>
      <c r="J7" s="18">
        <f t="shared" ref="J7:J27" si="0">I7-H7</f>
        <v>0</v>
      </c>
      <c r="K7" s="18" t="str">
        <f>IF(H7=0,"",J7/H7*100)</f>
        <v/>
      </c>
      <c r="L7" s="16"/>
      <c r="M7" s="19" t="s">
        <v>519</v>
      </c>
    </row>
    <row r="8" ht="15.6" spans="1:13">
      <c r="A8" s="15" t="str">
        <f t="shared" ref="A8:A26" si="1">IF(B8="","",ROW()-6)</f>
        <v/>
      </c>
      <c r="B8" s="16"/>
      <c r="C8" s="17"/>
      <c r="D8" s="18"/>
      <c r="E8" s="18"/>
      <c r="F8" s="18"/>
      <c r="G8" s="18"/>
      <c r="H8" s="18"/>
      <c r="I8" s="18"/>
      <c r="J8" s="18">
        <f t="shared" si="0"/>
        <v>0</v>
      </c>
      <c r="K8" s="18" t="str">
        <f t="shared" ref="K8:K27" si="2">IF(H8=0,"",J8/H8*100)</f>
        <v/>
      </c>
      <c r="L8" s="16"/>
      <c r="M8" s="19" t="s">
        <v>520</v>
      </c>
    </row>
    <row r="9" ht="15.6" spans="1:13">
      <c r="A9" s="15" t="str">
        <f t="shared" si="1"/>
        <v/>
      </c>
      <c r="B9" s="16"/>
      <c r="C9" s="17"/>
      <c r="D9" s="18"/>
      <c r="E9" s="18"/>
      <c r="F9" s="18"/>
      <c r="G9" s="18"/>
      <c r="H9" s="18"/>
      <c r="I9" s="18"/>
      <c r="J9" s="18">
        <f t="shared" si="0"/>
        <v>0</v>
      </c>
      <c r="K9" s="18" t="str">
        <f t="shared" si="2"/>
        <v/>
      </c>
      <c r="L9" s="16"/>
      <c r="M9" s="19" t="s">
        <v>521</v>
      </c>
    </row>
    <row r="10" ht="15.6" spans="1:13">
      <c r="A10" s="15" t="str">
        <f t="shared" si="1"/>
        <v/>
      </c>
      <c r="B10" s="16"/>
      <c r="C10" s="17"/>
      <c r="D10" s="18"/>
      <c r="E10" s="18"/>
      <c r="F10" s="18"/>
      <c r="G10" s="18"/>
      <c r="H10" s="18"/>
      <c r="I10" s="18"/>
      <c r="J10" s="18">
        <f t="shared" si="0"/>
        <v>0</v>
      </c>
      <c r="K10" s="18" t="str">
        <f t="shared" si="2"/>
        <v/>
      </c>
      <c r="L10" s="16"/>
      <c r="M10" s="19" t="s">
        <v>522</v>
      </c>
    </row>
    <row r="11" ht="15.6" spans="1:13">
      <c r="A11" s="15" t="str">
        <f t="shared" si="1"/>
        <v/>
      </c>
      <c r="B11" s="16"/>
      <c r="C11" s="17"/>
      <c r="D11" s="18"/>
      <c r="E11" s="18"/>
      <c r="F11" s="18"/>
      <c r="G11" s="18"/>
      <c r="H11" s="18"/>
      <c r="I11" s="18"/>
      <c r="J11" s="18">
        <f t="shared" si="0"/>
        <v>0</v>
      </c>
      <c r="K11" s="18" t="str">
        <f t="shared" si="2"/>
        <v/>
      </c>
      <c r="L11" s="16"/>
      <c r="M11" s="19" t="s">
        <v>523</v>
      </c>
    </row>
    <row r="12" ht="15.6" spans="1:13">
      <c r="A12" s="15" t="str">
        <f t="shared" si="1"/>
        <v/>
      </c>
      <c r="B12" s="16"/>
      <c r="C12" s="17"/>
      <c r="D12" s="18"/>
      <c r="E12" s="18"/>
      <c r="F12" s="18"/>
      <c r="G12" s="18"/>
      <c r="H12" s="18"/>
      <c r="I12" s="18"/>
      <c r="J12" s="18">
        <f t="shared" si="0"/>
        <v>0</v>
      </c>
      <c r="K12" s="18" t="str">
        <f t="shared" si="2"/>
        <v/>
      </c>
      <c r="L12" s="16"/>
      <c r="M12" s="19" t="s">
        <v>524</v>
      </c>
    </row>
    <row r="13" ht="15.6" spans="1:13">
      <c r="A13" s="15" t="str">
        <f t="shared" si="1"/>
        <v/>
      </c>
      <c r="B13" s="16"/>
      <c r="C13" s="17"/>
      <c r="D13" s="18"/>
      <c r="E13" s="18"/>
      <c r="F13" s="18"/>
      <c r="G13" s="18"/>
      <c r="H13" s="18"/>
      <c r="I13" s="18"/>
      <c r="J13" s="18">
        <f t="shared" si="0"/>
        <v>0</v>
      </c>
      <c r="K13" s="18" t="str">
        <f t="shared" si="2"/>
        <v/>
      </c>
      <c r="L13" s="16"/>
      <c r="M13" s="19" t="s">
        <v>525</v>
      </c>
    </row>
    <row r="14" ht="15.6" spans="1:13">
      <c r="A14" s="15" t="str">
        <f t="shared" si="1"/>
        <v/>
      </c>
      <c r="B14" s="16"/>
      <c r="C14" s="17"/>
      <c r="D14" s="18"/>
      <c r="E14" s="18"/>
      <c r="F14" s="18"/>
      <c r="G14" s="18"/>
      <c r="H14" s="18"/>
      <c r="I14" s="18"/>
      <c r="J14" s="18">
        <f t="shared" si="0"/>
        <v>0</v>
      </c>
      <c r="K14" s="18" t="str">
        <f t="shared" si="2"/>
        <v/>
      </c>
      <c r="L14" s="16"/>
      <c r="M14" s="19" t="s">
        <v>526</v>
      </c>
    </row>
    <row r="15" ht="15.6" spans="1:13">
      <c r="A15" s="15" t="str">
        <f t="shared" si="1"/>
        <v/>
      </c>
      <c r="B15" s="16"/>
      <c r="C15" s="17"/>
      <c r="D15" s="18"/>
      <c r="E15" s="18"/>
      <c r="F15" s="18"/>
      <c r="G15" s="18"/>
      <c r="H15" s="18"/>
      <c r="I15" s="18"/>
      <c r="J15" s="18">
        <f t="shared" si="0"/>
        <v>0</v>
      </c>
      <c r="K15" s="18" t="str">
        <f t="shared" si="2"/>
        <v/>
      </c>
      <c r="L15" s="16"/>
      <c r="M15" s="19" t="s">
        <v>527</v>
      </c>
    </row>
    <row r="16" ht="15.6" spans="1:13">
      <c r="A16" s="15" t="str">
        <f t="shared" si="1"/>
        <v/>
      </c>
      <c r="B16" s="16"/>
      <c r="C16" s="17"/>
      <c r="D16" s="18"/>
      <c r="E16" s="18"/>
      <c r="F16" s="18"/>
      <c r="G16" s="18"/>
      <c r="H16" s="18"/>
      <c r="I16" s="18"/>
      <c r="J16" s="18">
        <f t="shared" si="0"/>
        <v>0</v>
      </c>
      <c r="K16" s="18" t="str">
        <f t="shared" si="2"/>
        <v/>
      </c>
      <c r="L16" s="16"/>
      <c r="M16" s="19" t="s">
        <v>528</v>
      </c>
    </row>
    <row r="17" ht="15.6" spans="1:13">
      <c r="A17" s="15" t="str">
        <f t="shared" si="1"/>
        <v/>
      </c>
      <c r="B17" s="16"/>
      <c r="C17" s="17"/>
      <c r="D17" s="18"/>
      <c r="E17" s="18"/>
      <c r="F17" s="18"/>
      <c r="G17" s="18"/>
      <c r="H17" s="18"/>
      <c r="I17" s="18"/>
      <c r="J17" s="18">
        <f t="shared" si="0"/>
        <v>0</v>
      </c>
      <c r="K17" s="18" t="str">
        <f t="shared" si="2"/>
        <v/>
      </c>
      <c r="L17" s="16"/>
      <c r="M17" s="19" t="s">
        <v>529</v>
      </c>
    </row>
    <row r="18" ht="15.6" spans="1:13">
      <c r="A18" s="15" t="str">
        <f t="shared" si="1"/>
        <v/>
      </c>
      <c r="B18" s="16"/>
      <c r="C18" s="17"/>
      <c r="D18" s="18"/>
      <c r="E18" s="18"/>
      <c r="F18" s="18"/>
      <c r="G18" s="18"/>
      <c r="H18" s="18"/>
      <c r="I18" s="18"/>
      <c r="J18" s="18">
        <f t="shared" si="0"/>
        <v>0</v>
      </c>
      <c r="K18" s="18" t="str">
        <f t="shared" si="2"/>
        <v/>
      </c>
      <c r="L18" s="16"/>
      <c r="M18" s="19" t="s">
        <v>530</v>
      </c>
    </row>
    <row r="19" ht="15.6" spans="1:13">
      <c r="A19" s="15" t="str">
        <f t="shared" si="1"/>
        <v/>
      </c>
      <c r="B19" s="16"/>
      <c r="C19" s="17"/>
      <c r="D19" s="18"/>
      <c r="E19" s="18"/>
      <c r="F19" s="18"/>
      <c r="G19" s="18"/>
      <c r="H19" s="18"/>
      <c r="I19" s="18"/>
      <c r="J19" s="18">
        <f t="shared" si="0"/>
        <v>0</v>
      </c>
      <c r="K19" s="18" t="str">
        <f t="shared" si="2"/>
        <v/>
      </c>
      <c r="L19" s="16"/>
      <c r="M19" s="19" t="s">
        <v>531</v>
      </c>
    </row>
    <row r="20" ht="15.6" spans="1:13">
      <c r="A20" s="15" t="str">
        <f t="shared" si="1"/>
        <v/>
      </c>
      <c r="B20" s="16"/>
      <c r="C20" s="17"/>
      <c r="D20" s="18"/>
      <c r="E20" s="18"/>
      <c r="F20" s="18"/>
      <c r="G20" s="18"/>
      <c r="H20" s="18"/>
      <c r="I20" s="18"/>
      <c r="J20" s="18">
        <f t="shared" si="0"/>
        <v>0</v>
      </c>
      <c r="K20" s="18" t="str">
        <f t="shared" si="2"/>
        <v/>
      </c>
      <c r="L20" s="16"/>
      <c r="M20" s="19" t="s">
        <v>532</v>
      </c>
    </row>
    <row r="21" ht="15.6" spans="1:13">
      <c r="A21" s="15" t="str">
        <f t="shared" si="1"/>
        <v/>
      </c>
      <c r="B21" s="16"/>
      <c r="C21" s="17"/>
      <c r="D21" s="18"/>
      <c r="E21" s="18"/>
      <c r="F21" s="18"/>
      <c r="G21" s="18"/>
      <c r="H21" s="18"/>
      <c r="I21" s="18"/>
      <c r="J21" s="18">
        <f t="shared" si="0"/>
        <v>0</v>
      </c>
      <c r="K21" s="18" t="str">
        <f t="shared" si="2"/>
        <v/>
      </c>
      <c r="L21" s="16"/>
      <c r="M21" s="19" t="s">
        <v>533</v>
      </c>
    </row>
    <row r="22" ht="15.6" spans="1:13">
      <c r="A22" s="15" t="str">
        <f t="shared" si="1"/>
        <v/>
      </c>
      <c r="B22" s="16"/>
      <c r="C22" s="17"/>
      <c r="D22" s="18"/>
      <c r="E22" s="18"/>
      <c r="F22" s="18"/>
      <c r="G22" s="18"/>
      <c r="H22" s="18"/>
      <c r="I22" s="18"/>
      <c r="J22" s="18">
        <f t="shared" si="0"/>
        <v>0</v>
      </c>
      <c r="K22" s="18" t="str">
        <f t="shared" si="2"/>
        <v/>
      </c>
      <c r="L22" s="16"/>
      <c r="M22" s="19" t="s">
        <v>538</v>
      </c>
    </row>
    <row r="23" ht="15.6" spans="1:13">
      <c r="A23" s="15" t="str">
        <f t="shared" si="1"/>
        <v/>
      </c>
      <c r="B23" s="16"/>
      <c r="C23" s="17"/>
      <c r="D23" s="18"/>
      <c r="E23" s="18"/>
      <c r="F23" s="18"/>
      <c r="G23" s="18"/>
      <c r="H23" s="18"/>
      <c r="I23" s="18"/>
      <c r="J23" s="18">
        <f t="shared" si="0"/>
        <v>0</v>
      </c>
      <c r="K23" s="18" t="str">
        <f t="shared" si="2"/>
        <v/>
      </c>
      <c r="L23" s="16"/>
      <c r="M23" s="19" t="s">
        <v>539</v>
      </c>
    </row>
    <row r="24" ht="15.6" spans="1:13">
      <c r="A24" s="15" t="str">
        <f t="shared" si="1"/>
        <v/>
      </c>
      <c r="B24" s="16"/>
      <c r="C24" s="17"/>
      <c r="D24" s="18"/>
      <c r="E24" s="18"/>
      <c r="F24" s="18"/>
      <c r="G24" s="18"/>
      <c r="H24" s="18"/>
      <c r="I24" s="18"/>
      <c r="J24" s="18">
        <f t="shared" si="0"/>
        <v>0</v>
      </c>
      <c r="K24" s="18" t="str">
        <f t="shared" si="2"/>
        <v/>
      </c>
      <c r="L24" s="16"/>
      <c r="M24" s="19" t="s">
        <v>540</v>
      </c>
    </row>
    <row r="25" ht="15.6" spans="1:13">
      <c r="A25" s="15" t="str">
        <f t="shared" si="1"/>
        <v/>
      </c>
      <c r="B25" s="16"/>
      <c r="C25" s="17"/>
      <c r="D25" s="18"/>
      <c r="E25" s="18"/>
      <c r="F25" s="18"/>
      <c r="G25" s="18"/>
      <c r="H25" s="18"/>
      <c r="I25" s="18"/>
      <c r="J25" s="18">
        <f t="shared" si="0"/>
        <v>0</v>
      </c>
      <c r="K25" s="18" t="str">
        <f t="shared" si="2"/>
        <v/>
      </c>
      <c r="L25" s="16"/>
      <c r="M25" s="19" t="s">
        <v>541</v>
      </c>
    </row>
    <row r="26" ht="15.6" spans="1:13">
      <c r="A26" s="15" t="str">
        <f t="shared" si="1"/>
        <v/>
      </c>
      <c r="B26" s="16"/>
      <c r="C26" s="17"/>
      <c r="D26" s="18"/>
      <c r="E26" s="18"/>
      <c r="F26" s="18"/>
      <c r="G26" s="18"/>
      <c r="H26" s="18"/>
      <c r="I26" s="18"/>
      <c r="J26" s="18">
        <f t="shared" si="0"/>
        <v>0</v>
      </c>
      <c r="K26" s="18" t="str">
        <f t="shared" si="2"/>
        <v/>
      </c>
      <c r="L26" s="16"/>
      <c r="M26" s="19" t="s">
        <v>542</v>
      </c>
    </row>
    <row r="27" customHeight="1" spans="1:13">
      <c r="A27" s="20" t="s">
        <v>511</v>
      </c>
      <c r="B27" s="21"/>
      <c r="C27" s="22"/>
      <c r="D27" s="18"/>
      <c r="E27" s="18"/>
      <c r="F27" s="18"/>
      <c r="G27" s="18">
        <f>SUM(G7:G26)</f>
        <v>0</v>
      </c>
      <c r="H27" s="18">
        <f>SUM(H7:H26)</f>
        <v>0</v>
      </c>
      <c r="I27" s="18">
        <f>SUM(I7:I26)</f>
        <v>0</v>
      </c>
      <c r="J27" s="18">
        <f t="shared" si="0"/>
        <v>0</v>
      </c>
      <c r="K27" s="18" t="str">
        <f t="shared" si="2"/>
        <v/>
      </c>
      <c r="L27" s="23"/>
    </row>
    <row r="28" customHeight="1" spans="1:13">
      <c r="A28" s="3" t="str">
        <f>基本信息输入表!$K$6&amp;"填表人："&amp;基本信息输入表!$M$80</f>
        <v>产权持有人填表人：袁佳</v>
      </c>
      <c r="J28" s="3" t="str">
        <f>"评估人员："&amp;基本信息输入表!$Q$80</f>
        <v>评估人员：韩策</v>
      </c>
      <c r="M28" s="27"/>
    </row>
    <row r="29" customHeight="1" spans="1:13">
      <c r="A29" s="3" t="str">
        <f>"填表日期："&amp;YEAR(基本信息输入表!$O$80)&amp;"年"&amp;MONTH(基本信息输入表!$O$80)&amp;"月"&amp;DAY(基本信息输入表!$O$80)&amp;"日"</f>
        <v>填表日期：2025年12月15日</v>
      </c>
    </row>
  </sheetData>
  <mergeCells count="3">
    <mergeCell ref="A2:L2"/>
    <mergeCell ref="A3:L3"/>
    <mergeCell ref="A27:B2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scale="86" fitToHeight="0" orientation="landscape"/>
  <headerFooter scaleWithDoc="0">
    <oddFooter>&amp;C&amp;"宋体,常规"&amp;10第&amp;"Arial Narrow,常规"&amp;P&amp;"宋体,常规"页，共&amp;"Arial Narrow,常规"&amp;N&amp;"宋体,常规"页</oddFooter>
  </headerFooter>
</worksheet>
</file>

<file path=xl/worksheets/sheet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递延所得税资产">
    <pageSetUpPr fitToPage="1"/>
  </sheetPr>
  <dimension ref="A1:H29"/>
  <sheetViews>
    <sheetView showGridLines="0" topLeftCell="A4" workbookViewId="0">
      <selection activeCell="E54" sqref="E54"/>
    </sheetView>
  </sheetViews>
  <sheetFormatPr defaultColWidth="9" defaultRowHeight="15.75" customHeight="1" outlineLevelCol="7"/>
  <cols>
    <col min="1" max="1" width="8.16666666666667" style="3" customWidth="1"/>
    <col min="2" max="2" width="26.5" style="3" customWidth="1"/>
    <col min="3" max="3" width="15.1666666666667" style="3" customWidth="1"/>
    <col min="4" max="4" width="15.1666666666667" style="3" hidden="1" customWidth="1" outlineLevel="1"/>
    <col min="5" max="5" width="15.1666666666667" style="3" customWidth="1" collapsed="1"/>
    <col min="6" max="6" width="15.1666666666667" style="3" customWidth="1"/>
    <col min="7" max="7" width="16.6666666666667" style="3" customWidth="1"/>
    <col min="8" max="8" width="8.66666666666667" style="3" customWidth="1"/>
    <col min="9" max="16384" width="9" style="3"/>
  </cols>
  <sheetData>
    <row r="1" customHeight="1" spans="1:8">
      <c r="A1" s="4" t="s">
        <v>398</v>
      </c>
    </row>
    <row r="2" s="1" customFormat="1" ht="30" customHeight="1" spans="1:8">
      <c r="A2" s="5" t="s">
        <v>1587</v>
      </c>
      <c r="B2" s="6"/>
      <c r="C2" s="6"/>
      <c r="D2" s="6"/>
      <c r="E2" s="6"/>
      <c r="F2" s="6"/>
      <c r="G2" s="6"/>
    </row>
    <row r="3" customHeight="1" spans="1:8">
      <c r="A3" s="2" t="str">
        <f>"评估基准日："&amp;TEXT(基本信息输入表!M7,"yyyy年mm月dd日")</f>
        <v>评估基准日：2025年11月30日</v>
      </c>
      <c r="B3" s="2"/>
      <c r="C3" s="2"/>
      <c r="D3" s="2"/>
      <c r="E3" s="2"/>
      <c r="F3" s="2"/>
      <c r="G3" s="2"/>
    </row>
    <row r="4" ht="14.25" customHeight="1" spans="1:8">
      <c r="A4" s="2"/>
      <c r="B4" s="2"/>
      <c r="C4" s="2"/>
      <c r="D4" s="2"/>
      <c r="E4" s="2"/>
      <c r="F4" s="2"/>
      <c r="G4" s="25" t="s">
        <v>1588</v>
      </c>
    </row>
    <row r="5" customHeight="1" spans="1:8">
      <c r="A5" s="3" t="str">
        <f>基本信息输入表!K6&amp;"："&amp;基本信息输入表!M6</f>
        <v>产权持有人：湖北省徽工生物技本研究有限公司</v>
      </c>
      <c r="G5" s="10" t="str">
        <f>"金额单位："&amp;基本信息输入表!M10&amp;"元"</f>
        <v>金额单位：人民币元</v>
      </c>
    </row>
    <row r="6" s="2" customFormat="1" customHeight="1" spans="1:8">
      <c r="A6" s="11" t="s">
        <v>401</v>
      </c>
      <c r="B6" s="11" t="s">
        <v>1580</v>
      </c>
      <c r="C6" s="26" t="s">
        <v>1589</v>
      </c>
      <c r="D6" s="12" t="s">
        <v>403</v>
      </c>
      <c r="E6" s="13" t="s">
        <v>502</v>
      </c>
      <c r="F6" s="11" t="s">
        <v>405</v>
      </c>
      <c r="G6" s="11" t="s">
        <v>503</v>
      </c>
      <c r="H6" s="14" t="s">
        <v>518</v>
      </c>
    </row>
    <row r="7" ht="15.6" spans="1:8">
      <c r="A7" s="15" t="str">
        <f>IF(B7="","",ROW()-6)</f>
        <v/>
      </c>
      <c r="B7" s="16"/>
      <c r="C7" s="17"/>
      <c r="D7" s="18"/>
      <c r="E7" s="18"/>
      <c r="F7" s="18"/>
      <c r="G7" s="16"/>
      <c r="H7" s="19" t="s">
        <v>519</v>
      </c>
    </row>
    <row r="8" ht="15.6" spans="1:8">
      <c r="A8" s="15" t="str">
        <f t="shared" ref="A8:A26" si="0">IF(B8="","",ROW()-6)</f>
        <v/>
      </c>
      <c r="B8" s="16"/>
      <c r="C8" s="17"/>
      <c r="D8" s="18"/>
      <c r="E8" s="18"/>
      <c r="F8" s="18"/>
      <c r="G8" s="16"/>
      <c r="H8" s="19" t="s">
        <v>520</v>
      </c>
    </row>
    <row r="9" ht="15.6" spans="1:8">
      <c r="A9" s="15" t="str">
        <f t="shared" si="0"/>
        <v/>
      </c>
      <c r="B9" s="16"/>
      <c r="C9" s="17"/>
      <c r="D9" s="18"/>
      <c r="E9" s="18"/>
      <c r="F9" s="18"/>
      <c r="G9" s="16"/>
      <c r="H9" s="19" t="s">
        <v>521</v>
      </c>
    </row>
    <row r="10" ht="15.6" spans="1:8">
      <c r="A10" s="15" t="str">
        <f t="shared" si="0"/>
        <v/>
      </c>
      <c r="B10" s="16"/>
      <c r="C10" s="17"/>
      <c r="D10" s="18"/>
      <c r="E10" s="18"/>
      <c r="F10" s="18"/>
      <c r="G10" s="16"/>
      <c r="H10" s="19" t="s">
        <v>522</v>
      </c>
    </row>
    <row r="11" ht="15.6" spans="1:8">
      <c r="A11" s="15" t="str">
        <f t="shared" si="0"/>
        <v/>
      </c>
      <c r="B11" s="16"/>
      <c r="C11" s="17"/>
      <c r="D11" s="18"/>
      <c r="E11" s="18"/>
      <c r="F11" s="18"/>
      <c r="G11" s="16"/>
      <c r="H11" s="19" t="s">
        <v>523</v>
      </c>
    </row>
    <row r="12" ht="15.6" spans="1:8">
      <c r="A12" s="15" t="str">
        <f t="shared" si="0"/>
        <v/>
      </c>
      <c r="B12" s="16"/>
      <c r="C12" s="17"/>
      <c r="D12" s="18"/>
      <c r="E12" s="18"/>
      <c r="F12" s="18"/>
      <c r="G12" s="16"/>
      <c r="H12" s="19" t="s">
        <v>524</v>
      </c>
    </row>
    <row r="13" ht="15.6" spans="1:8">
      <c r="A13" s="15" t="str">
        <f t="shared" si="0"/>
        <v/>
      </c>
      <c r="B13" s="16"/>
      <c r="C13" s="17"/>
      <c r="D13" s="18"/>
      <c r="E13" s="18"/>
      <c r="F13" s="18"/>
      <c r="G13" s="16"/>
      <c r="H13" s="19" t="s">
        <v>525</v>
      </c>
    </row>
    <row r="14" ht="15.6" spans="1:8">
      <c r="A14" s="15" t="str">
        <f t="shared" si="0"/>
        <v/>
      </c>
      <c r="B14" s="16"/>
      <c r="C14" s="17"/>
      <c r="D14" s="18"/>
      <c r="E14" s="18"/>
      <c r="F14" s="18"/>
      <c r="G14" s="16"/>
      <c r="H14" s="19" t="s">
        <v>526</v>
      </c>
    </row>
    <row r="15" ht="15.6" spans="1:8">
      <c r="A15" s="15" t="str">
        <f t="shared" si="0"/>
        <v/>
      </c>
      <c r="B15" s="16"/>
      <c r="C15" s="17"/>
      <c r="D15" s="18"/>
      <c r="E15" s="18"/>
      <c r="F15" s="18"/>
      <c r="G15" s="16"/>
      <c r="H15" s="19" t="s">
        <v>527</v>
      </c>
    </row>
    <row r="16" ht="15.6" spans="1:8">
      <c r="A16" s="15" t="str">
        <f t="shared" si="0"/>
        <v/>
      </c>
      <c r="B16" s="16"/>
      <c r="C16" s="17"/>
      <c r="D16" s="18"/>
      <c r="E16" s="18"/>
      <c r="F16" s="18"/>
      <c r="G16" s="16"/>
      <c r="H16" s="19" t="s">
        <v>528</v>
      </c>
    </row>
    <row r="17" ht="15.6" spans="1:8">
      <c r="A17" s="15" t="str">
        <f t="shared" si="0"/>
        <v/>
      </c>
      <c r="B17" s="16"/>
      <c r="C17" s="17"/>
      <c r="D17" s="18"/>
      <c r="E17" s="18"/>
      <c r="F17" s="18"/>
      <c r="G17" s="16"/>
      <c r="H17" s="19" t="s">
        <v>529</v>
      </c>
    </row>
    <row r="18" ht="15.6" spans="1:8">
      <c r="A18" s="15" t="str">
        <f t="shared" si="0"/>
        <v/>
      </c>
      <c r="B18" s="16"/>
      <c r="C18" s="17"/>
      <c r="D18" s="18"/>
      <c r="E18" s="18"/>
      <c r="F18" s="18"/>
      <c r="G18" s="16"/>
      <c r="H18" s="19" t="s">
        <v>530</v>
      </c>
    </row>
    <row r="19" ht="15.6" spans="1:8">
      <c r="A19" s="15" t="str">
        <f t="shared" si="0"/>
        <v/>
      </c>
      <c r="B19" s="16"/>
      <c r="C19" s="17"/>
      <c r="D19" s="18"/>
      <c r="E19" s="18"/>
      <c r="F19" s="18"/>
      <c r="G19" s="16"/>
      <c r="H19" s="19" t="s">
        <v>531</v>
      </c>
    </row>
    <row r="20" ht="15.6" spans="1:8">
      <c r="A20" s="15" t="str">
        <f t="shared" si="0"/>
        <v/>
      </c>
      <c r="B20" s="16"/>
      <c r="C20" s="17"/>
      <c r="D20" s="18"/>
      <c r="E20" s="18"/>
      <c r="F20" s="18"/>
      <c r="G20" s="16"/>
      <c r="H20" s="19" t="s">
        <v>532</v>
      </c>
    </row>
    <row r="21" ht="15.6" spans="1:8">
      <c r="A21" s="15" t="str">
        <f t="shared" si="0"/>
        <v/>
      </c>
      <c r="B21" s="16"/>
      <c r="C21" s="17"/>
      <c r="D21" s="18"/>
      <c r="E21" s="18"/>
      <c r="F21" s="18"/>
      <c r="G21" s="16"/>
      <c r="H21" s="19" t="s">
        <v>533</v>
      </c>
    </row>
    <row r="22" ht="15.6" spans="1:8">
      <c r="A22" s="15" t="str">
        <f t="shared" si="0"/>
        <v/>
      </c>
      <c r="B22" s="16"/>
      <c r="C22" s="17"/>
      <c r="D22" s="18"/>
      <c r="E22" s="18"/>
      <c r="F22" s="18"/>
      <c r="G22" s="16"/>
      <c r="H22" s="19" t="s">
        <v>538</v>
      </c>
    </row>
    <row r="23" ht="15.6" spans="1:8">
      <c r="A23" s="15" t="str">
        <f t="shared" si="0"/>
        <v/>
      </c>
      <c r="B23" s="16"/>
      <c r="C23" s="17"/>
      <c r="D23" s="18"/>
      <c r="E23" s="18"/>
      <c r="F23" s="18"/>
      <c r="G23" s="16"/>
      <c r="H23" s="19" t="s">
        <v>539</v>
      </c>
    </row>
    <row r="24" ht="15.6" spans="1:8">
      <c r="A24" s="15" t="str">
        <f t="shared" si="0"/>
        <v/>
      </c>
      <c r="B24" s="16"/>
      <c r="C24" s="17"/>
      <c r="D24" s="18"/>
      <c r="E24" s="18"/>
      <c r="F24" s="18"/>
      <c r="G24" s="16"/>
      <c r="H24" s="19" t="s">
        <v>540</v>
      </c>
    </row>
    <row r="25" ht="15.6" spans="1:8">
      <c r="A25" s="15" t="str">
        <f t="shared" si="0"/>
        <v/>
      </c>
      <c r="B25" s="16"/>
      <c r="C25" s="17"/>
      <c r="D25" s="18"/>
      <c r="E25" s="18"/>
      <c r="F25" s="18"/>
      <c r="G25" s="16"/>
      <c r="H25" s="19" t="s">
        <v>541</v>
      </c>
    </row>
    <row r="26" ht="15.6" spans="1:8">
      <c r="A26" s="15" t="str">
        <f t="shared" si="0"/>
        <v/>
      </c>
      <c r="B26" s="16"/>
      <c r="C26" s="17"/>
      <c r="D26" s="18"/>
      <c r="E26" s="18"/>
      <c r="F26" s="18"/>
      <c r="G26" s="16"/>
      <c r="H26" s="19" t="s">
        <v>542</v>
      </c>
    </row>
    <row r="27" ht="15" customHeight="1" spans="1:8">
      <c r="A27" s="20" t="s">
        <v>511</v>
      </c>
      <c r="B27" s="21"/>
      <c r="C27" s="22"/>
      <c r="D27" s="18">
        <f>SUM(D7:D26)</f>
        <v>0</v>
      </c>
      <c r="E27" s="18">
        <f>SUM(E7:E26)</f>
        <v>0</v>
      </c>
      <c r="F27" s="18">
        <f>SUM(F7:F26)</f>
        <v>0</v>
      </c>
      <c r="G27" s="23"/>
      <c r="H27" s="2"/>
    </row>
    <row r="28" customHeight="1" spans="1:8">
      <c r="A28" s="3" t="str">
        <f>基本信息输入表!$K$6&amp;"填表人："&amp;基本信息输入表!$M$81</f>
        <v>产权持有人填表人：袁佳</v>
      </c>
      <c r="E28" s="3" t="str">
        <f>"评估人员："&amp;基本信息输入表!$Q$81</f>
        <v>评估人员：韩策</v>
      </c>
      <c r="H28" s="27"/>
    </row>
    <row r="29" customHeight="1" spans="1:8">
      <c r="A29" s="3" t="str">
        <f>"填表日期："&amp;YEAR(基本信息输入表!$O$81)&amp;"年"&amp;MONTH(基本信息输入表!$O$81)&amp;"月"&amp;DAY(基本信息输入表!$O$81)&amp;"日"</f>
        <v>填表日期：2025年12月15日</v>
      </c>
    </row>
  </sheetData>
  <mergeCells count="3">
    <mergeCell ref="A2:G2"/>
    <mergeCell ref="A3:G3"/>
    <mergeCell ref="A27:B2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fitToHeight="0" orientation="landscape"/>
  <headerFooter scaleWithDoc="0">
    <oddFooter>&amp;C&amp;"宋体,常规"&amp;10第&amp;"Arial Narrow,常规"&amp;P&amp;"宋体,常规"页，共&amp;"Arial Narrow,常规"&amp;N&amp;"宋体,常规"页</oddFooter>
  </headerFooter>
</worksheet>
</file>

<file path=xl/worksheets/sheet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其他非流动资产">
    <pageSetUpPr fitToPage="1"/>
  </sheetPr>
  <dimension ref="A1:O29"/>
  <sheetViews>
    <sheetView showGridLines="0" topLeftCell="A4" workbookViewId="0">
      <selection activeCell="E54" sqref="E54"/>
    </sheetView>
  </sheetViews>
  <sheetFormatPr defaultColWidth="9" defaultRowHeight="15.75" customHeight="1"/>
  <cols>
    <col min="1" max="1" width="7.66666666666667" style="3" customWidth="1"/>
    <col min="2" max="2" width="23" style="3" customWidth="1"/>
    <col min="3" max="3" width="11" style="3" customWidth="1"/>
    <col min="4" max="4" width="11" style="3" hidden="1" customWidth="1" outlineLevel="1"/>
    <col min="5" max="5" width="15.6666666666667" style="3" customWidth="1" collapsed="1"/>
    <col min="6" max="6" width="15.6666666666667" style="3" customWidth="1"/>
    <col min="7" max="7" width="12.1666666666667" style="3" customWidth="1"/>
    <col min="8" max="8" width="17.1666666666667" style="3" customWidth="1"/>
    <col min="9" max="16384" width="9" style="3"/>
  </cols>
  <sheetData>
    <row r="1" customHeight="1" spans="1:15">
      <c r="A1" s="4" t="s">
        <v>398</v>
      </c>
    </row>
    <row r="2" s="1" customFormat="1" ht="30" customHeight="1" spans="1:15">
      <c r="A2" s="5" t="s">
        <v>1590</v>
      </c>
      <c r="B2" s="5"/>
      <c r="C2" s="5"/>
      <c r="D2" s="5"/>
      <c r="E2" s="5"/>
      <c r="F2" s="5"/>
      <c r="G2" s="5"/>
      <c r="H2" s="5"/>
      <c r="J2" s="3"/>
      <c r="K2" s="3"/>
      <c r="L2" s="3"/>
      <c r="M2" s="3"/>
      <c r="N2" s="3"/>
      <c r="O2" s="3"/>
    </row>
    <row r="3" customHeight="1" spans="1:15">
      <c r="A3" s="2" t="str">
        <f>"评估基准日："&amp;TEXT(基本信息输入表!M7,"yyyy年mm月dd日")</f>
        <v>评估基准日：2025年11月30日</v>
      </c>
      <c r="B3" s="2"/>
      <c r="C3" s="2"/>
      <c r="D3" s="2"/>
      <c r="E3" s="2"/>
      <c r="F3" s="2"/>
      <c r="G3" s="2"/>
      <c r="H3" s="2"/>
    </row>
    <row r="4" ht="14.25" customHeight="1" spans="1:15">
      <c r="A4" s="2"/>
      <c r="B4" s="2"/>
      <c r="C4" s="2"/>
      <c r="D4" s="2"/>
      <c r="E4" s="2"/>
      <c r="F4" s="2"/>
      <c r="G4" s="2"/>
      <c r="H4" s="25" t="s">
        <v>1591</v>
      </c>
    </row>
    <row r="5" customHeight="1" spans="1:15">
      <c r="A5" s="8" t="str">
        <f>基本信息输入表!K6&amp;"："&amp;基本信息输入表!M6</f>
        <v>产权持有人：湖北省徽工生物技本研究有限公司</v>
      </c>
      <c r="B5" s="8"/>
      <c r="C5" s="8"/>
      <c r="D5" s="8"/>
      <c r="E5" s="8"/>
      <c r="H5" s="10" t="str">
        <f>"金额单位："&amp;基本信息输入表!M10&amp;"元"</f>
        <v>金额单位：人民币元</v>
      </c>
    </row>
    <row r="6" s="2" customFormat="1" customHeight="1" spans="1:15">
      <c r="A6" s="11" t="s">
        <v>401</v>
      </c>
      <c r="B6" s="11" t="s">
        <v>1580</v>
      </c>
      <c r="C6" s="11" t="s">
        <v>962</v>
      </c>
      <c r="D6" s="12" t="s">
        <v>403</v>
      </c>
      <c r="E6" s="13" t="s">
        <v>502</v>
      </c>
      <c r="F6" s="11" t="s">
        <v>405</v>
      </c>
      <c r="G6" s="11" t="s">
        <v>407</v>
      </c>
      <c r="H6" s="11" t="s">
        <v>503</v>
      </c>
      <c r="I6" s="14" t="s">
        <v>518</v>
      </c>
      <c r="J6" s="3"/>
      <c r="K6" s="3"/>
      <c r="L6" s="3"/>
      <c r="M6" s="3"/>
      <c r="N6" s="3"/>
      <c r="O6" s="3"/>
    </row>
    <row r="7" ht="15.6" spans="1:15">
      <c r="A7" s="15" t="str">
        <f>IF(B7="","",ROW()-6)</f>
        <v/>
      </c>
      <c r="B7" s="16"/>
      <c r="C7" s="17"/>
      <c r="D7" s="62"/>
      <c r="E7" s="18"/>
      <c r="F7" s="18"/>
      <c r="G7" s="18" t="str">
        <f>IF(E7=0,"",(F7-E7)/E7*100)</f>
        <v/>
      </c>
      <c r="H7" s="16"/>
      <c r="I7" s="19" t="s">
        <v>519</v>
      </c>
    </row>
    <row r="8" ht="15.6" spans="1:15">
      <c r="A8" s="15" t="str">
        <f t="shared" ref="A8:A26" si="0">IF(B8="","",ROW()-6)</f>
        <v/>
      </c>
      <c r="B8" s="16"/>
      <c r="C8" s="17"/>
      <c r="D8" s="62"/>
      <c r="E8" s="18"/>
      <c r="F8" s="18"/>
      <c r="G8" s="18" t="str">
        <f t="shared" ref="G8:G27" si="1">IF(E8=0,"",(F8-E8)/E8*100)</f>
        <v/>
      </c>
      <c r="H8" s="16"/>
      <c r="I8" s="19" t="s">
        <v>520</v>
      </c>
    </row>
    <row r="9" ht="15.6" spans="1:15">
      <c r="A9" s="15" t="str">
        <f t="shared" si="0"/>
        <v/>
      </c>
      <c r="B9" s="16"/>
      <c r="C9" s="17"/>
      <c r="D9" s="62"/>
      <c r="E9" s="18"/>
      <c r="F9" s="18"/>
      <c r="G9" s="18" t="str">
        <f t="shared" si="1"/>
        <v/>
      </c>
      <c r="H9" s="16"/>
      <c r="I9" s="19" t="s">
        <v>521</v>
      </c>
    </row>
    <row r="10" ht="15.6" spans="1:15">
      <c r="A10" s="15" t="str">
        <f t="shared" si="0"/>
        <v/>
      </c>
      <c r="B10" s="16"/>
      <c r="C10" s="17"/>
      <c r="D10" s="62"/>
      <c r="E10" s="18"/>
      <c r="F10" s="18"/>
      <c r="G10" s="18" t="str">
        <f t="shared" si="1"/>
        <v/>
      </c>
      <c r="H10" s="16"/>
      <c r="I10" s="19" t="s">
        <v>522</v>
      </c>
    </row>
    <row r="11" ht="15.6" spans="1:15">
      <c r="A11" s="15" t="str">
        <f t="shared" si="0"/>
        <v/>
      </c>
      <c r="B11" s="16"/>
      <c r="C11" s="17"/>
      <c r="D11" s="62"/>
      <c r="E11" s="18"/>
      <c r="F11" s="18"/>
      <c r="G11" s="18" t="str">
        <f t="shared" si="1"/>
        <v/>
      </c>
      <c r="H11" s="16"/>
      <c r="I11" s="19" t="s">
        <v>523</v>
      </c>
    </row>
    <row r="12" ht="15.6" spans="1:15">
      <c r="A12" s="15" t="str">
        <f t="shared" si="0"/>
        <v/>
      </c>
      <c r="B12" s="16"/>
      <c r="C12" s="17"/>
      <c r="D12" s="62"/>
      <c r="E12" s="18"/>
      <c r="F12" s="18"/>
      <c r="G12" s="18" t="str">
        <f t="shared" si="1"/>
        <v/>
      </c>
      <c r="H12" s="16"/>
      <c r="I12" s="19" t="s">
        <v>524</v>
      </c>
    </row>
    <row r="13" ht="15.6" spans="1:15">
      <c r="A13" s="15" t="str">
        <f t="shared" si="0"/>
        <v/>
      </c>
      <c r="B13" s="16"/>
      <c r="C13" s="17"/>
      <c r="D13" s="62"/>
      <c r="E13" s="18"/>
      <c r="F13" s="18"/>
      <c r="G13" s="18" t="str">
        <f t="shared" si="1"/>
        <v/>
      </c>
      <c r="H13" s="16"/>
      <c r="I13" s="19" t="s">
        <v>525</v>
      </c>
    </row>
    <row r="14" ht="15.6" spans="1:15">
      <c r="A14" s="15" t="str">
        <f t="shared" si="0"/>
        <v/>
      </c>
      <c r="B14" s="16"/>
      <c r="C14" s="17"/>
      <c r="D14" s="62"/>
      <c r="E14" s="18"/>
      <c r="F14" s="18"/>
      <c r="G14" s="18" t="str">
        <f t="shared" si="1"/>
        <v/>
      </c>
      <c r="H14" s="16"/>
      <c r="I14" s="19" t="s">
        <v>526</v>
      </c>
    </row>
    <row r="15" ht="15.6" spans="1:15">
      <c r="A15" s="15" t="str">
        <f t="shared" si="0"/>
        <v/>
      </c>
      <c r="B15" s="16"/>
      <c r="C15" s="17"/>
      <c r="D15" s="62"/>
      <c r="E15" s="18"/>
      <c r="F15" s="18"/>
      <c r="G15" s="18" t="str">
        <f t="shared" si="1"/>
        <v/>
      </c>
      <c r="H15" s="16"/>
      <c r="I15" s="19" t="s">
        <v>527</v>
      </c>
    </row>
    <row r="16" ht="15.6" spans="1:15">
      <c r="A16" s="15" t="str">
        <f t="shared" si="0"/>
        <v/>
      </c>
      <c r="B16" s="16"/>
      <c r="C16" s="17"/>
      <c r="D16" s="62"/>
      <c r="E16" s="18"/>
      <c r="F16" s="18"/>
      <c r="G16" s="18" t="str">
        <f t="shared" si="1"/>
        <v/>
      </c>
      <c r="H16" s="16"/>
      <c r="I16" s="19" t="s">
        <v>528</v>
      </c>
    </row>
    <row r="17" ht="15.6" spans="1:9">
      <c r="A17" s="15" t="str">
        <f t="shared" si="0"/>
        <v/>
      </c>
      <c r="B17" s="16"/>
      <c r="C17" s="17"/>
      <c r="D17" s="62"/>
      <c r="E17" s="18"/>
      <c r="F17" s="18"/>
      <c r="G17" s="18"/>
      <c r="H17" s="16"/>
      <c r="I17" s="19" t="s">
        <v>529</v>
      </c>
    </row>
    <row r="18" ht="15.6" spans="1:9">
      <c r="A18" s="15" t="str">
        <f t="shared" si="0"/>
        <v/>
      </c>
      <c r="B18" s="16"/>
      <c r="C18" s="17"/>
      <c r="D18" s="62"/>
      <c r="E18" s="18"/>
      <c r="F18" s="18"/>
      <c r="G18" s="18"/>
      <c r="H18" s="16"/>
      <c r="I18" s="19" t="s">
        <v>530</v>
      </c>
    </row>
    <row r="19" ht="15.6" spans="1:9">
      <c r="A19" s="15" t="str">
        <f t="shared" si="0"/>
        <v/>
      </c>
      <c r="B19" s="16"/>
      <c r="C19" s="17"/>
      <c r="D19" s="62"/>
      <c r="E19" s="18"/>
      <c r="F19" s="18"/>
      <c r="G19" s="18" t="str">
        <f t="shared" si="1"/>
        <v/>
      </c>
      <c r="H19" s="16"/>
      <c r="I19" s="19" t="s">
        <v>531</v>
      </c>
    </row>
    <row r="20" ht="15.6" spans="1:9">
      <c r="A20" s="15" t="str">
        <f t="shared" si="0"/>
        <v/>
      </c>
      <c r="B20" s="16"/>
      <c r="C20" s="17"/>
      <c r="D20" s="62"/>
      <c r="E20" s="18"/>
      <c r="F20" s="18"/>
      <c r="G20" s="18" t="str">
        <f t="shared" si="1"/>
        <v/>
      </c>
      <c r="H20" s="16"/>
      <c r="I20" s="19" t="s">
        <v>532</v>
      </c>
    </row>
    <row r="21" ht="15.6" spans="1:9">
      <c r="A21" s="15" t="str">
        <f t="shared" si="0"/>
        <v/>
      </c>
      <c r="B21" s="16"/>
      <c r="C21" s="17"/>
      <c r="D21" s="62"/>
      <c r="E21" s="18"/>
      <c r="F21" s="18"/>
      <c r="G21" s="18" t="str">
        <f t="shared" si="1"/>
        <v/>
      </c>
      <c r="H21" s="16"/>
      <c r="I21" s="19" t="s">
        <v>533</v>
      </c>
    </row>
    <row r="22" ht="15.6" spans="1:9">
      <c r="A22" s="15" t="str">
        <f t="shared" si="0"/>
        <v/>
      </c>
      <c r="B22" s="16"/>
      <c r="C22" s="17"/>
      <c r="D22" s="62"/>
      <c r="E22" s="18"/>
      <c r="F22" s="18"/>
      <c r="G22" s="18" t="str">
        <f t="shared" si="1"/>
        <v/>
      </c>
      <c r="H22" s="16"/>
      <c r="I22" s="19" t="s">
        <v>538</v>
      </c>
    </row>
    <row r="23" ht="15.6" spans="1:9">
      <c r="A23" s="15" t="str">
        <f t="shared" si="0"/>
        <v/>
      </c>
      <c r="B23" s="16"/>
      <c r="C23" s="17"/>
      <c r="D23" s="62"/>
      <c r="E23" s="18"/>
      <c r="F23" s="18"/>
      <c r="G23" s="18" t="str">
        <f t="shared" si="1"/>
        <v/>
      </c>
      <c r="H23" s="16"/>
      <c r="I23" s="19" t="s">
        <v>539</v>
      </c>
    </row>
    <row r="24" ht="15.6" spans="1:9">
      <c r="A24" s="15" t="str">
        <f t="shared" si="0"/>
        <v/>
      </c>
      <c r="B24" s="16"/>
      <c r="C24" s="17"/>
      <c r="D24" s="62"/>
      <c r="E24" s="18"/>
      <c r="F24" s="18"/>
      <c r="G24" s="18" t="str">
        <f t="shared" si="1"/>
        <v/>
      </c>
      <c r="H24" s="16"/>
      <c r="I24" s="19" t="s">
        <v>540</v>
      </c>
    </row>
    <row r="25" ht="15.6" spans="1:9">
      <c r="A25" s="15" t="str">
        <f t="shared" si="0"/>
        <v/>
      </c>
      <c r="B25" s="16"/>
      <c r="C25" s="17"/>
      <c r="D25" s="62"/>
      <c r="E25" s="18"/>
      <c r="F25" s="18"/>
      <c r="G25" s="18" t="str">
        <f t="shared" si="1"/>
        <v/>
      </c>
      <c r="H25" s="16"/>
      <c r="I25" s="19" t="s">
        <v>541</v>
      </c>
    </row>
    <row r="26" ht="15.6" spans="1:9">
      <c r="A26" s="15" t="str">
        <f t="shared" si="0"/>
        <v/>
      </c>
      <c r="B26" s="16"/>
      <c r="C26" s="17"/>
      <c r="D26" s="62"/>
      <c r="E26" s="18"/>
      <c r="F26" s="18"/>
      <c r="G26" s="18" t="str">
        <f t="shared" si="1"/>
        <v/>
      </c>
      <c r="H26" s="16"/>
      <c r="I26" s="19" t="s">
        <v>542</v>
      </c>
    </row>
    <row r="27" customHeight="1" spans="1:9">
      <c r="A27" s="20" t="s">
        <v>511</v>
      </c>
      <c r="B27" s="21"/>
      <c r="C27" s="22"/>
      <c r="D27" s="36">
        <f>SUM(D7:D26)</f>
        <v>0</v>
      </c>
      <c r="E27" s="18">
        <f>SUM(E7:E26)</f>
        <v>0</v>
      </c>
      <c r="F27" s="18">
        <f>SUM(F7:F26)</f>
        <v>0</v>
      </c>
      <c r="G27" s="18" t="str">
        <f t="shared" si="1"/>
        <v/>
      </c>
      <c r="H27" s="23"/>
    </row>
    <row r="28" customHeight="1" spans="1:9">
      <c r="A28" s="3" t="str">
        <f>基本信息输入表!$K$6&amp;"填表人："&amp;基本信息输入表!$M$82</f>
        <v>产权持有人填表人：袁佳</v>
      </c>
      <c r="F28" s="3" t="str">
        <f>"评估人员："&amp;基本信息输入表!$Q$82</f>
        <v>评估人员：韩策</v>
      </c>
      <c r="I28" s="27"/>
    </row>
    <row r="29" customHeight="1" spans="1:9">
      <c r="A29" s="3" t="str">
        <f>"填表日期："&amp;YEAR(基本信息输入表!$O$82)&amp;"年"&amp;MONTH(基本信息输入表!$O$82)&amp;"月"&amp;DAY(基本信息输入表!$O$82)&amp;"日"</f>
        <v>填表日期：2025年12月15日</v>
      </c>
    </row>
  </sheetData>
  <mergeCells count="4">
    <mergeCell ref="A2:H2"/>
    <mergeCell ref="A3:H3"/>
    <mergeCell ref="A5:E5"/>
    <mergeCell ref="A27:B2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fitToHeight="0" orientation="landscape"/>
  <headerFooter scaleWithDoc="0">
    <oddFooter>&amp;C&amp;"宋体,常规"&amp;10第&amp;"Arial Narrow,常规"&amp;P&amp;"宋体,常规"页，共&amp;"Arial Narrow,常规"&amp;N&amp;"宋体,常规"页</oddFooter>
  </headerFooter>
</worksheet>
</file>

<file path=xl/worksheets/sheet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流动负债汇总">
    <pageSetUpPr fitToPage="1"/>
  </sheetPr>
  <dimension ref="A1:H31"/>
  <sheetViews>
    <sheetView showGridLines="0" topLeftCell="A7" workbookViewId="0">
      <selection activeCell="E54" sqref="E54"/>
    </sheetView>
  </sheetViews>
  <sheetFormatPr defaultColWidth="9" defaultRowHeight="15.6" outlineLevelCol="7"/>
  <cols>
    <col min="1" max="1" width="9" style="57"/>
    <col min="2" max="3" width="21.6666666666667" style="57" customWidth="1"/>
    <col min="4" max="6" width="18.6666666666667" style="57" customWidth="1"/>
    <col min="7" max="7" width="16.6666666666667" style="57" customWidth="1"/>
    <col min="8" max="16384" width="9" style="57"/>
  </cols>
  <sheetData>
    <row r="1" spans="1:7">
      <c r="A1" s="4" t="s">
        <v>398</v>
      </c>
    </row>
    <row r="2" s="56" customFormat="1" ht="22.2" spans="1:7">
      <c r="A2" s="5" t="s">
        <v>1592</v>
      </c>
      <c r="B2" s="5"/>
      <c r="C2" s="5"/>
      <c r="D2" s="5"/>
      <c r="E2" s="5"/>
      <c r="F2" s="5"/>
      <c r="G2" s="5"/>
    </row>
    <row r="3" ht="15.75" customHeight="1" spans="1:7">
      <c r="A3" s="2" t="str">
        <f>"评估基准日："&amp;TEXT(基本信息输入表!M7,"yyyy年mm月dd日")</f>
        <v>评估基准日：2025年11月30日</v>
      </c>
      <c r="B3" s="2"/>
      <c r="C3" s="2"/>
      <c r="D3" s="2"/>
      <c r="E3" s="2"/>
      <c r="F3" s="2"/>
      <c r="G3" s="2"/>
    </row>
    <row r="4" spans="1:7">
      <c r="A4" s="2"/>
      <c r="B4" s="2"/>
      <c r="C4" s="2"/>
      <c r="D4" s="2"/>
      <c r="E4" s="2"/>
      <c r="F4" s="2"/>
      <c r="G4" s="25" t="s">
        <v>1593</v>
      </c>
    </row>
    <row r="5" spans="1:7">
      <c r="A5" s="8" t="str">
        <f>基本信息输入表!K6&amp;"："&amp;基本信息输入表!M6</f>
        <v>产权持有人：湖北省徽工生物技本研究有限公司</v>
      </c>
      <c r="B5" s="8"/>
      <c r="C5" s="8"/>
      <c r="D5" s="8"/>
      <c r="E5" s="3"/>
      <c r="F5" s="3"/>
      <c r="G5" s="37" t="str">
        <f>"金额单位："&amp;基本信息输入表!M10&amp;"元"</f>
        <v>金额单位：人民币元</v>
      </c>
    </row>
    <row r="6" spans="1:7">
      <c r="A6" s="38" t="s">
        <v>500</v>
      </c>
      <c r="B6" s="38" t="s">
        <v>501</v>
      </c>
      <c r="C6" s="39" t="s">
        <v>403</v>
      </c>
      <c r="D6" s="38" t="s">
        <v>502</v>
      </c>
      <c r="E6" s="38" t="s">
        <v>405</v>
      </c>
      <c r="F6" s="58" t="s">
        <v>1594</v>
      </c>
      <c r="G6" s="38" t="s">
        <v>407</v>
      </c>
    </row>
    <row r="7" spans="1:7">
      <c r="A7" s="38" t="s">
        <v>1595</v>
      </c>
      <c r="B7" s="59" t="s">
        <v>458</v>
      </c>
      <c r="C7" s="60">
        <f>'5-1短期借款'!I27</f>
        <v>0</v>
      </c>
      <c r="D7" s="60">
        <f>'5-1短期借款'!J27</f>
        <v>0</v>
      </c>
      <c r="E7" s="60">
        <f>'5-1短期借款'!K27</f>
        <v>0</v>
      </c>
      <c r="F7" s="41">
        <f>E7-D7</f>
        <v>0</v>
      </c>
      <c r="G7" s="30" t="str">
        <f>IF(D7=0,"",F7/D7*100)</f>
        <v/>
      </c>
    </row>
    <row r="8" spans="1:7">
      <c r="A8" s="38" t="s">
        <v>1596</v>
      </c>
      <c r="B8" s="59" t="s">
        <v>459</v>
      </c>
      <c r="C8" s="60">
        <f>'5-2交易性金融负债'!G27</f>
        <v>0</v>
      </c>
      <c r="D8" s="60">
        <f>'5-2交易性金融负债'!H27</f>
        <v>0</v>
      </c>
      <c r="E8" s="60">
        <f>'5-2交易性金融负债'!I27</f>
        <v>0</v>
      </c>
      <c r="F8" s="41">
        <f t="shared" ref="F8:F19" si="0">E8-D8</f>
        <v>0</v>
      </c>
      <c r="G8" s="30" t="str">
        <f t="shared" ref="G8:G19" si="1">IF(D8=0,"",F8/D8*100)</f>
        <v/>
      </c>
    </row>
    <row r="9" spans="1:7">
      <c r="A9" s="38" t="s">
        <v>1597</v>
      </c>
      <c r="B9" s="61" t="s">
        <v>177</v>
      </c>
      <c r="C9" s="60">
        <f>'5-3衍生金融负债'!F27</f>
        <v>0</v>
      </c>
      <c r="D9" s="60">
        <f>'5-3衍生金融负债'!G27</f>
        <v>0</v>
      </c>
      <c r="E9" s="60">
        <f>'5-3衍生金融负债'!H27</f>
        <v>0</v>
      </c>
      <c r="F9" s="41">
        <f t="shared" si="0"/>
        <v>0</v>
      </c>
      <c r="G9" s="30" t="str">
        <f t="shared" si="1"/>
        <v/>
      </c>
    </row>
    <row r="10" spans="1:7">
      <c r="A10" s="38" t="s">
        <v>1598</v>
      </c>
      <c r="B10" s="59" t="s">
        <v>460</v>
      </c>
      <c r="C10" s="60">
        <f>'5-4应付票据'!F27</f>
        <v>0</v>
      </c>
      <c r="D10" s="60">
        <f>'5-4应付票据'!G27</f>
        <v>0</v>
      </c>
      <c r="E10" s="60">
        <f>'5-4应付票据'!H27</f>
        <v>0</v>
      </c>
      <c r="F10" s="41">
        <f t="shared" si="0"/>
        <v>0</v>
      </c>
      <c r="G10" s="30" t="str">
        <f t="shared" si="1"/>
        <v/>
      </c>
    </row>
    <row r="11" spans="1:7">
      <c r="A11" s="38" t="s">
        <v>1599</v>
      </c>
      <c r="B11" s="59" t="s">
        <v>461</v>
      </c>
      <c r="C11" s="60">
        <f>'5-5应付账款'!G28</f>
        <v>0</v>
      </c>
      <c r="D11" s="60">
        <f>'5-5应付账款'!H28</f>
        <v>0</v>
      </c>
      <c r="E11" s="60">
        <f>'5-5应付账款'!I28</f>
        <v>0</v>
      </c>
      <c r="F11" s="41">
        <f t="shared" si="0"/>
        <v>0</v>
      </c>
      <c r="G11" s="30" t="str">
        <f t="shared" si="1"/>
        <v/>
      </c>
    </row>
    <row r="12" spans="1:7">
      <c r="A12" s="38" t="s">
        <v>1600</v>
      </c>
      <c r="B12" s="61" t="s">
        <v>56</v>
      </c>
      <c r="C12" s="60">
        <f>'5-6预收款项'!G27</f>
        <v>0</v>
      </c>
      <c r="D12" s="60">
        <f>'5-6预收款项'!H27</f>
        <v>0</v>
      </c>
      <c r="E12" s="60">
        <f>'5-6预收款项'!I27</f>
        <v>0</v>
      </c>
      <c r="F12" s="41">
        <f t="shared" si="0"/>
        <v>0</v>
      </c>
      <c r="G12" s="30" t="str">
        <f t="shared" si="1"/>
        <v/>
      </c>
    </row>
    <row r="13" spans="1:7">
      <c r="A13" s="38" t="s">
        <v>1601</v>
      </c>
      <c r="B13" s="61" t="s">
        <v>178</v>
      </c>
      <c r="C13" s="60">
        <f>'5-7合同负债'!G27</f>
        <v>0</v>
      </c>
      <c r="D13" s="60">
        <f>'5-7合同负债'!H27</f>
        <v>0</v>
      </c>
      <c r="E13" s="60">
        <f>'5-7合同负债'!I27</f>
        <v>0</v>
      </c>
      <c r="F13" s="41">
        <f t="shared" si="0"/>
        <v>0</v>
      </c>
      <c r="G13" s="30" t="str">
        <f t="shared" si="1"/>
        <v/>
      </c>
    </row>
    <row r="14" spans="1:7">
      <c r="A14" s="38" t="s">
        <v>1602</v>
      </c>
      <c r="B14" s="59" t="s">
        <v>462</v>
      </c>
      <c r="C14" s="60">
        <f>'5-8职工薪酬'!D25</f>
        <v>0</v>
      </c>
      <c r="D14" s="60">
        <f>'5-8职工薪酬'!E25</f>
        <v>0</v>
      </c>
      <c r="E14" s="60">
        <f>'5-8职工薪酬'!F25</f>
        <v>0</v>
      </c>
      <c r="F14" s="41">
        <f t="shared" si="0"/>
        <v>0</v>
      </c>
      <c r="G14" s="30" t="str">
        <f t="shared" si="1"/>
        <v/>
      </c>
    </row>
    <row r="15" spans="1:7">
      <c r="A15" s="38" t="s">
        <v>1603</v>
      </c>
      <c r="B15" s="59" t="s">
        <v>463</v>
      </c>
      <c r="C15" s="60">
        <f>'5-9应交税费'!E26</f>
        <v>0</v>
      </c>
      <c r="D15" s="60">
        <f>'5-9应交税费'!F26</f>
        <v>0</v>
      </c>
      <c r="E15" s="60">
        <f>'5-9应交税费'!G26</f>
        <v>0</v>
      </c>
      <c r="F15" s="41">
        <f t="shared" si="0"/>
        <v>0</v>
      </c>
      <c r="G15" s="30" t="str">
        <f t="shared" si="1"/>
        <v/>
      </c>
    </row>
    <row r="16" spans="1:7">
      <c r="A16" s="38" t="s">
        <v>1604</v>
      </c>
      <c r="B16" s="59" t="s">
        <v>464</v>
      </c>
      <c r="C16" s="60">
        <f>'5-10其他应付款'!G31</f>
        <v>0</v>
      </c>
      <c r="D16" s="60">
        <f>'5-10其他应付款'!H31</f>
        <v>0</v>
      </c>
      <c r="E16" s="60">
        <f>'5-10其他应付款'!I31</f>
        <v>0</v>
      </c>
      <c r="F16" s="41">
        <f t="shared" si="0"/>
        <v>0</v>
      </c>
      <c r="G16" s="30" t="str">
        <f t="shared" si="1"/>
        <v/>
      </c>
    </row>
    <row r="17" spans="1:8">
      <c r="A17" s="38" t="s">
        <v>1605</v>
      </c>
      <c r="B17" s="61" t="s">
        <v>180</v>
      </c>
      <c r="C17" s="60">
        <f>'5-11持有待售负债'!G27</f>
        <v>0</v>
      </c>
      <c r="D17" s="60">
        <f>'5-11持有待售负债'!H27</f>
        <v>0</v>
      </c>
      <c r="E17" s="60">
        <f>'5-11持有待售负债'!I27</f>
        <v>0</v>
      </c>
      <c r="F17" s="41">
        <f t="shared" si="0"/>
        <v>0</v>
      </c>
      <c r="G17" s="30" t="str">
        <f t="shared" si="1"/>
        <v/>
      </c>
    </row>
    <row r="18" spans="1:8">
      <c r="A18" s="38" t="s">
        <v>1606</v>
      </c>
      <c r="B18" s="59" t="s">
        <v>465</v>
      </c>
      <c r="C18" s="60">
        <f>'5-12一年到期非流动负债'!F27</f>
        <v>0</v>
      </c>
      <c r="D18" s="60">
        <f>'5-12一年到期非流动负债'!G27</f>
        <v>0</v>
      </c>
      <c r="E18" s="60">
        <f>'5-12一年到期非流动负债'!H27</f>
        <v>0</v>
      </c>
      <c r="F18" s="41">
        <f t="shared" si="0"/>
        <v>0</v>
      </c>
      <c r="G18" s="30" t="str">
        <f t="shared" si="1"/>
        <v/>
      </c>
    </row>
    <row r="19" spans="1:8">
      <c r="A19" s="38" t="s">
        <v>1607</v>
      </c>
      <c r="B19" s="59" t="s">
        <v>466</v>
      </c>
      <c r="C19" s="60">
        <f>'5-13其他流动负债'!E27</f>
        <v>0</v>
      </c>
      <c r="D19" s="60">
        <f>'5-13其他流动负债'!F27</f>
        <v>0</v>
      </c>
      <c r="E19" s="60">
        <f>'5-13其他流动负债'!G27</f>
        <v>0</v>
      </c>
      <c r="F19" s="41">
        <f t="shared" si="0"/>
        <v>0</v>
      </c>
      <c r="G19" s="30" t="str">
        <f t="shared" si="1"/>
        <v/>
      </c>
    </row>
    <row r="20" spans="1:8">
      <c r="A20" s="38"/>
      <c r="B20" s="59"/>
      <c r="C20" s="59"/>
      <c r="D20" s="60"/>
      <c r="E20" s="41"/>
      <c r="F20" s="41"/>
      <c r="G20" s="30" t="s">
        <v>605</v>
      </c>
    </row>
    <row r="21" spans="1:8">
      <c r="A21" s="38"/>
      <c r="B21" s="59"/>
      <c r="C21" s="59"/>
      <c r="D21" s="60"/>
      <c r="E21" s="41"/>
      <c r="F21" s="41"/>
      <c r="G21" s="30" t="s">
        <v>605</v>
      </c>
    </row>
    <row r="22" spans="1:8">
      <c r="A22" s="38"/>
      <c r="B22" s="59"/>
      <c r="C22" s="59"/>
      <c r="D22" s="60"/>
      <c r="E22" s="41"/>
      <c r="F22" s="41"/>
      <c r="G22" s="30"/>
    </row>
    <row r="23" spans="1:8">
      <c r="A23" s="38"/>
      <c r="B23" s="59"/>
      <c r="C23" s="59"/>
      <c r="D23" s="60"/>
      <c r="E23" s="41"/>
      <c r="F23" s="41"/>
      <c r="G23" s="30"/>
    </row>
    <row r="24" spans="1:8">
      <c r="A24" s="38"/>
      <c r="B24" s="59"/>
      <c r="C24" s="59"/>
      <c r="D24" s="60"/>
      <c r="E24" s="41"/>
      <c r="F24" s="41"/>
      <c r="G24" s="30" t="s">
        <v>605</v>
      </c>
    </row>
    <row r="25" spans="1:8">
      <c r="A25" s="38"/>
      <c r="B25" s="59"/>
      <c r="C25" s="59"/>
      <c r="D25" s="60"/>
      <c r="E25" s="41"/>
      <c r="F25" s="41"/>
      <c r="G25" s="30" t="s">
        <v>605</v>
      </c>
    </row>
    <row r="26" spans="1:8">
      <c r="A26" s="38"/>
      <c r="B26" s="59"/>
      <c r="C26" s="59"/>
      <c r="D26" s="60"/>
      <c r="E26" s="41"/>
      <c r="F26" s="41"/>
      <c r="G26" s="30" t="s">
        <v>605</v>
      </c>
    </row>
    <row r="27" spans="1:8">
      <c r="A27" s="38"/>
      <c r="B27" s="59"/>
      <c r="C27" s="59"/>
      <c r="D27" s="60"/>
      <c r="E27" s="41"/>
      <c r="F27" s="41"/>
      <c r="G27" s="30" t="s">
        <v>605</v>
      </c>
    </row>
    <row r="28" spans="1:8">
      <c r="A28" s="38"/>
      <c r="B28" s="59"/>
      <c r="C28" s="59"/>
      <c r="D28" s="60"/>
      <c r="E28" s="41"/>
      <c r="F28" s="41"/>
      <c r="G28" s="30" t="s">
        <v>605</v>
      </c>
    </row>
    <row r="29" spans="1:8">
      <c r="A29" s="58" t="s">
        <v>1608</v>
      </c>
      <c r="B29" s="44"/>
      <c r="C29" s="60">
        <f>SUM(C7:C28)</f>
        <v>0</v>
      </c>
      <c r="D29" s="60">
        <f>SUM(D7:D28)</f>
        <v>0</v>
      </c>
      <c r="E29" s="60">
        <f>SUM(E7:E28)</f>
        <v>0</v>
      </c>
      <c r="F29" s="41">
        <f>E29-D29</f>
        <v>0</v>
      </c>
      <c r="G29" s="30" t="str">
        <f>IF(D29=0,"",F29/D29*100)</f>
        <v/>
      </c>
    </row>
    <row r="30" s="3" customFormat="1" ht="15.75" customHeight="1" spans="1:8">
      <c r="E30" s="3" t="str">
        <f>"评估人员："&amp;基本信息输入表!$Q$83</f>
        <v>评估人员：韩策</v>
      </c>
      <c r="H30" s="27"/>
    </row>
    <row r="31" s="3" customFormat="1" ht="15.75" customHeight="1" spans="1:8">
      <c r="H31" s="27"/>
    </row>
  </sheetData>
  <sheetProtection formatCells="0" formatColumns="0" formatRows="0" insertRows="0" insertHyperlinks="0" deleteColumns="0" deleteRows="0" sort="0" autoFilter="0" pivotTables="0"/>
  <mergeCells count="4">
    <mergeCell ref="A2:G2"/>
    <mergeCell ref="A3:G3"/>
    <mergeCell ref="A5:D5"/>
    <mergeCell ref="A29:B29"/>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scale="93" fitToHeight="0" orientation="landscape"/>
  <headerFooter scaleWithDoc="0">
    <oddFooter>&amp;C&amp;"宋体,常规"&amp;10第&amp;"Arial Narrow,常规"&amp;P&amp;"宋体,常规"页，共&amp;"Arial Narrow,常规"&amp;N&amp;"宋体,常规"页</oddFooter>
  </headerFooter>
</worksheet>
</file>

<file path=xl/worksheets/sheet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短期借款">
    <pageSetUpPr fitToPage="1"/>
  </sheetPr>
  <dimension ref="A1:N29"/>
  <sheetViews>
    <sheetView showGridLines="0" topLeftCell="A4" workbookViewId="0">
      <selection activeCell="E54" sqref="E54"/>
    </sheetView>
  </sheetViews>
  <sheetFormatPr defaultColWidth="9" defaultRowHeight="15.75" customHeight="1"/>
  <cols>
    <col min="1" max="1" width="8.66666666666667" style="3" customWidth="1"/>
    <col min="2" max="2" width="19.6666666666667" style="3" customWidth="1"/>
    <col min="3" max="3" width="9.16666666666667" style="3" customWidth="1"/>
    <col min="4" max="4" width="7.5" style="3" customWidth="1"/>
    <col min="5" max="5" width="7.66666666666667" style="3" customWidth="1"/>
    <col min="6" max="7" width="7.16666666666667" style="3" customWidth="1"/>
    <col min="8" max="8" width="10.6666666666667" style="3" customWidth="1"/>
    <col min="9" max="9" width="10.6666666666667" style="3" hidden="1" customWidth="1" outlineLevel="1"/>
    <col min="10" max="10" width="15.6666666666667" style="3" customWidth="1" collapsed="1"/>
    <col min="11" max="11" width="15.6666666666667" style="3" customWidth="1"/>
    <col min="12" max="12" width="12.6666666666667" style="3" customWidth="1"/>
    <col min="13" max="13" width="10.6666666666667" style="3" customWidth="1"/>
    <col min="14" max="16384" width="9" style="3"/>
  </cols>
  <sheetData>
    <row r="1" customHeight="1" spans="1:14">
      <c r="A1" s="4" t="s">
        <v>398</v>
      </c>
    </row>
    <row r="2" s="1" customFormat="1" ht="30" customHeight="1" spans="1:14">
      <c r="A2" s="5" t="s">
        <v>1609</v>
      </c>
      <c r="B2" s="5"/>
      <c r="C2" s="5"/>
      <c r="D2" s="5"/>
      <c r="E2" s="5"/>
      <c r="F2" s="5"/>
      <c r="G2" s="5"/>
      <c r="H2" s="5"/>
      <c r="I2" s="5"/>
      <c r="J2" s="5"/>
      <c r="K2" s="5"/>
      <c r="L2" s="5"/>
      <c r="M2" s="5"/>
    </row>
    <row r="3" customHeight="1" spans="1:14">
      <c r="A3" s="2" t="str">
        <f>"评估基准日："&amp;TEXT(基本信息输入表!M7,"yyyy年mm月dd日")</f>
        <v>评估基准日：2025年11月30日</v>
      </c>
      <c r="B3" s="2"/>
      <c r="C3" s="2"/>
      <c r="D3" s="2"/>
      <c r="E3" s="2"/>
      <c r="F3" s="2"/>
      <c r="G3" s="2"/>
      <c r="H3" s="2"/>
      <c r="I3" s="2"/>
      <c r="J3" s="2"/>
      <c r="K3" s="2"/>
      <c r="L3" s="2"/>
      <c r="M3" s="2"/>
    </row>
    <row r="4" ht="14.25" customHeight="1" spans="1:14">
      <c r="A4" s="2"/>
      <c r="B4" s="2"/>
      <c r="C4" s="2"/>
      <c r="D4" s="2"/>
      <c r="E4" s="2"/>
      <c r="F4" s="2"/>
      <c r="G4" s="2"/>
      <c r="H4" s="2"/>
      <c r="I4" s="2"/>
      <c r="J4" s="2"/>
      <c r="K4" s="2"/>
      <c r="L4" s="2"/>
      <c r="M4" s="25" t="s">
        <v>1610</v>
      </c>
    </row>
    <row r="5" customHeight="1" spans="1:14">
      <c r="A5" s="3" t="str">
        <f>基本信息输入表!K6&amp;"："&amp;基本信息输入表!M6</f>
        <v>产权持有人：湖北省徽工生物技本研究有限公司</v>
      </c>
      <c r="M5" s="10" t="str">
        <f>"金额单位："&amp;基本信息输入表!M10&amp;"元"</f>
        <v>金额单位：人民币元</v>
      </c>
    </row>
    <row r="6" s="2" customFormat="1" customHeight="1" spans="1:14">
      <c r="A6" s="11" t="s">
        <v>401</v>
      </c>
      <c r="B6" s="11" t="s">
        <v>1611</v>
      </c>
      <c r="C6" s="11" t="s">
        <v>1612</v>
      </c>
      <c r="D6" s="11" t="s">
        <v>618</v>
      </c>
      <c r="E6" s="11" t="s">
        <v>873</v>
      </c>
      <c r="F6" s="11" t="s">
        <v>1613</v>
      </c>
      <c r="G6" s="11" t="s">
        <v>515</v>
      </c>
      <c r="H6" s="11" t="s">
        <v>1614</v>
      </c>
      <c r="I6" s="12" t="s">
        <v>403</v>
      </c>
      <c r="J6" s="13" t="s">
        <v>502</v>
      </c>
      <c r="K6" s="11" t="s">
        <v>405</v>
      </c>
      <c r="L6" s="11" t="s">
        <v>1615</v>
      </c>
      <c r="M6" s="11" t="s">
        <v>503</v>
      </c>
      <c r="N6" s="14" t="s">
        <v>518</v>
      </c>
    </row>
    <row r="7" ht="15.6" spans="1:14">
      <c r="A7" s="15" t="str">
        <f>IF(B7="","",ROW()-6)</f>
        <v/>
      </c>
      <c r="B7" s="16"/>
      <c r="C7" s="16"/>
      <c r="D7" s="17"/>
      <c r="E7" s="17"/>
      <c r="F7" s="54"/>
      <c r="G7" s="16"/>
      <c r="H7" s="18"/>
      <c r="I7" s="18"/>
      <c r="J7" s="18"/>
      <c r="K7" s="18"/>
      <c r="L7" s="18"/>
      <c r="M7" s="16"/>
      <c r="N7" s="19" t="s">
        <v>519</v>
      </c>
    </row>
    <row r="8" ht="15.6" spans="1:14">
      <c r="A8" s="15" t="str">
        <f t="shared" ref="A8:A26" si="0">IF(B8="","",ROW()-6)</f>
        <v/>
      </c>
      <c r="B8" s="16"/>
      <c r="C8" s="16"/>
      <c r="D8" s="17"/>
      <c r="E8" s="17"/>
      <c r="F8" s="54"/>
      <c r="G8" s="16"/>
      <c r="H8" s="18"/>
      <c r="I8" s="18"/>
      <c r="J8" s="18"/>
      <c r="K8" s="18"/>
      <c r="L8" s="18"/>
      <c r="M8" s="16"/>
      <c r="N8" s="19" t="s">
        <v>520</v>
      </c>
    </row>
    <row r="9" ht="15.6" spans="1:14">
      <c r="A9" s="15" t="str">
        <f t="shared" si="0"/>
        <v/>
      </c>
      <c r="B9" s="16"/>
      <c r="C9" s="16"/>
      <c r="D9" s="17"/>
      <c r="E9" s="17"/>
      <c r="F9" s="54"/>
      <c r="G9" s="16"/>
      <c r="H9" s="18"/>
      <c r="I9" s="18"/>
      <c r="J9" s="18"/>
      <c r="K9" s="18"/>
      <c r="L9" s="18"/>
      <c r="M9" s="16"/>
      <c r="N9" s="19" t="s">
        <v>521</v>
      </c>
    </row>
    <row r="10" ht="15.6" spans="1:14">
      <c r="A10" s="15" t="str">
        <f t="shared" si="0"/>
        <v/>
      </c>
      <c r="B10" s="16"/>
      <c r="C10" s="16"/>
      <c r="D10" s="17"/>
      <c r="E10" s="17"/>
      <c r="F10" s="54"/>
      <c r="G10" s="16"/>
      <c r="H10" s="18"/>
      <c r="I10" s="18"/>
      <c r="J10" s="18"/>
      <c r="K10" s="18"/>
      <c r="L10" s="18"/>
      <c r="M10" s="16"/>
      <c r="N10" s="19" t="s">
        <v>522</v>
      </c>
    </row>
    <row r="11" ht="15.6" spans="1:14">
      <c r="A11" s="15" t="str">
        <f t="shared" si="0"/>
        <v/>
      </c>
      <c r="B11" s="16"/>
      <c r="C11" s="16"/>
      <c r="D11" s="17"/>
      <c r="E11" s="17"/>
      <c r="F11" s="54"/>
      <c r="G11" s="16"/>
      <c r="H11" s="18"/>
      <c r="I11" s="18"/>
      <c r="J11" s="18"/>
      <c r="K11" s="18"/>
      <c r="L11" s="18"/>
      <c r="M11" s="16"/>
      <c r="N11" s="19" t="s">
        <v>523</v>
      </c>
    </row>
    <row r="12" ht="15.6" spans="1:14">
      <c r="A12" s="15" t="str">
        <f t="shared" si="0"/>
        <v/>
      </c>
      <c r="B12" s="16"/>
      <c r="C12" s="16"/>
      <c r="D12" s="17"/>
      <c r="E12" s="17"/>
      <c r="F12" s="54"/>
      <c r="G12" s="16"/>
      <c r="H12" s="18"/>
      <c r="I12" s="18"/>
      <c r="J12" s="18"/>
      <c r="K12" s="18"/>
      <c r="L12" s="18"/>
      <c r="M12" s="16"/>
      <c r="N12" s="19" t="s">
        <v>524</v>
      </c>
    </row>
    <row r="13" ht="15.6" spans="1:14">
      <c r="A13" s="15" t="str">
        <f t="shared" si="0"/>
        <v/>
      </c>
      <c r="B13" s="16"/>
      <c r="C13" s="16"/>
      <c r="D13" s="17"/>
      <c r="E13" s="17"/>
      <c r="F13" s="54"/>
      <c r="G13" s="16"/>
      <c r="H13" s="18"/>
      <c r="I13" s="18"/>
      <c r="J13" s="18"/>
      <c r="K13" s="18"/>
      <c r="L13" s="18"/>
      <c r="M13" s="16"/>
      <c r="N13" s="19" t="s">
        <v>525</v>
      </c>
    </row>
    <row r="14" ht="15.6" spans="1:14">
      <c r="A14" s="15" t="str">
        <f t="shared" si="0"/>
        <v/>
      </c>
      <c r="B14" s="16"/>
      <c r="C14" s="16"/>
      <c r="D14" s="17"/>
      <c r="E14" s="17"/>
      <c r="F14" s="54"/>
      <c r="G14" s="16"/>
      <c r="H14" s="18"/>
      <c r="I14" s="18"/>
      <c r="J14" s="18"/>
      <c r="K14" s="18"/>
      <c r="L14" s="18"/>
      <c r="M14" s="16"/>
      <c r="N14" s="19" t="s">
        <v>526</v>
      </c>
    </row>
    <row r="15" ht="15.6" spans="1:14">
      <c r="A15" s="15" t="str">
        <f t="shared" si="0"/>
        <v/>
      </c>
      <c r="B15" s="16"/>
      <c r="C15" s="16"/>
      <c r="D15" s="17"/>
      <c r="E15" s="17"/>
      <c r="F15" s="54"/>
      <c r="G15" s="16"/>
      <c r="H15" s="18"/>
      <c r="I15" s="18"/>
      <c r="J15" s="18"/>
      <c r="K15" s="18"/>
      <c r="L15" s="18"/>
      <c r="M15" s="16"/>
      <c r="N15" s="19" t="s">
        <v>527</v>
      </c>
    </row>
    <row r="16" ht="15.6" spans="1:14">
      <c r="A16" s="15" t="str">
        <f t="shared" si="0"/>
        <v/>
      </c>
      <c r="B16" s="16"/>
      <c r="C16" s="16"/>
      <c r="D16" s="17"/>
      <c r="E16" s="17"/>
      <c r="F16" s="54"/>
      <c r="G16" s="16"/>
      <c r="H16" s="18"/>
      <c r="I16" s="18"/>
      <c r="J16" s="18"/>
      <c r="K16" s="18"/>
      <c r="L16" s="18"/>
      <c r="M16" s="16"/>
      <c r="N16" s="19" t="s">
        <v>528</v>
      </c>
    </row>
    <row r="17" ht="15.6" spans="1:14">
      <c r="A17" s="15" t="str">
        <f t="shared" si="0"/>
        <v/>
      </c>
      <c r="B17" s="16"/>
      <c r="C17" s="16"/>
      <c r="D17" s="17"/>
      <c r="E17" s="17"/>
      <c r="F17" s="54"/>
      <c r="G17" s="16"/>
      <c r="H17" s="18"/>
      <c r="I17" s="18"/>
      <c r="J17" s="18"/>
      <c r="K17" s="18"/>
      <c r="L17" s="18"/>
      <c r="M17" s="16"/>
      <c r="N17" s="19" t="s">
        <v>529</v>
      </c>
    </row>
    <row r="18" ht="15.6" spans="1:14">
      <c r="A18" s="15" t="str">
        <f t="shared" si="0"/>
        <v/>
      </c>
      <c r="B18" s="16"/>
      <c r="C18" s="16"/>
      <c r="D18" s="17"/>
      <c r="E18" s="17"/>
      <c r="F18" s="54"/>
      <c r="G18" s="16"/>
      <c r="H18" s="18"/>
      <c r="I18" s="18"/>
      <c r="J18" s="18"/>
      <c r="K18" s="18"/>
      <c r="L18" s="18"/>
      <c r="M18" s="16"/>
      <c r="N18" s="19" t="s">
        <v>530</v>
      </c>
    </row>
    <row r="19" ht="15.6" spans="1:14">
      <c r="A19" s="15" t="str">
        <f t="shared" si="0"/>
        <v/>
      </c>
      <c r="B19" s="16"/>
      <c r="C19" s="16"/>
      <c r="D19" s="17"/>
      <c r="E19" s="17"/>
      <c r="F19" s="54"/>
      <c r="G19" s="16"/>
      <c r="H19" s="18"/>
      <c r="I19" s="18"/>
      <c r="J19" s="18"/>
      <c r="K19" s="18"/>
      <c r="L19" s="18"/>
      <c r="M19" s="16"/>
      <c r="N19" s="19" t="s">
        <v>531</v>
      </c>
    </row>
    <row r="20" ht="15.6" spans="1:14">
      <c r="A20" s="15" t="str">
        <f t="shared" si="0"/>
        <v/>
      </c>
      <c r="B20" s="16"/>
      <c r="C20" s="16"/>
      <c r="D20" s="17"/>
      <c r="E20" s="17"/>
      <c r="F20" s="54"/>
      <c r="G20" s="16"/>
      <c r="H20" s="18"/>
      <c r="I20" s="18"/>
      <c r="J20" s="18"/>
      <c r="K20" s="18"/>
      <c r="L20" s="18"/>
      <c r="M20" s="16"/>
      <c r="N20" s="19" t="s">
        <v>532</v>
      </c>
    </row>
    <row r="21" ht="15.6" spans="1:14">
      <c r="A21" s="15" t="str">
        <f t="shared" si="0"/>
        <v/>
      </c>
      <c r="B21" s="16"/>
      <c r="C21" s="16"/>
      <c r="D21" s="17"/>
      <c r="E21" s="17"/>
      <c r="F21" s="54"/>
      <c r="G21" s="16"/>
      <c r="H21" s="18"/>
      <c r="I21" s="18"/>
      <c r="J21" s="18"/>
      <c r="K21" s="18"/>
      <c r="L21" s="18"/>
      <c r="M21" s="16"/>
      <c r="N21" s="19" t="s">
        <v>533</v>
      </c>
    </row>
    <row r="22" ht="15.6" spans="1:14">
      <c r="A22" s="15" t="str">
        <f t="shared" si="0"/>
        <v/>
      </c>
      <c r="B22" s="16"/>
      <c r="C22" s="16"/>
      <c r="D22" s="17"/>
      <c r="E22" s="17"/>
      <c r="F22" s="54"/>
      <c r="G22" s="16"/>
      <c r="H22" s="18"/>
      <c r="I22" s="18"/>
      <c r="J22" s="18"/>
      <c r="K22" s="18"/>
      <c r="L22" s="18"/>
      <c r="M22" s="16"/>
      <c r="N22" s="19" t="s">
        <v>538</v>
      </c>
    </row>
    <row r="23" ht="15.6" spans="1:14">
      <c r="A23" s="15" t="str">
        <f t="shared" si="0"/>
        <v/>
      </c>
      <c r="B23" s="16"/>
      <c r="C23" s="16"/>
      <c r="D23" s="17"/>
      <c r="E23" s="17"/>
      <c r="F23" s="54"/>
      <c r="G23" s="16"/>
      <c r="H23" s="18"/>
      <c r="I23" s="18"/>
      <c r="J23" s="18"/>
      <c r="K23" s="18"/>
      <c r="L23" s="18"/>
      <c r="M23" s="16"/>
      <c r="N23" s="19" t="s">
        <v>539</v>
      </c>
    </row>
    <row r="24" ht="15.6" spans="1:14">
      <c r="A24" s="15" t="str">
        <f t="shared" si="0"/>
        <v/>
      </c>
      <c r="B24" s="16"/>
      <c r="C24" s="16"/>
      <c r="D24" s="17"/>
      <c r="E24" s="17"/>
      <c r="F24" s="54"/>
      <c r="G24" s="16"/>
      <c r="H24" s="18"/>
      <c r="I24" s="18"/>
      <c r="J24" s="18"/>
      <c r="K24" s="18"/>
      <c r="L24" s="18"/>
      <c r="M24" s="16"/>
      <c r="N24" s="19" t="s">
        <v>540</v>
      </c>
    </row>
    <row r="25" ht="15.6" spans="1:14">
      <c r="A25" s="15" t="str">
        <f t="shared" si="0"/>
        <v/>
      </c>
      <c r="B25" s="16"/>
      <c r="C25" s="16"/>
      <c r="D25" s="17"/>
      <c r="E25" s="17"/>
      <c r="F25" s="54"/>
      <c r="G25" s="16"/>
      <c r="H25" s="18"/>
      <c r="I25" s="18"/>
      <c r="J25" s="18"/>
      <c r="K25" s="18"/>
      <c r="L25" s="18"/>
      <c r="M25" s="16"/>
      <c r="N25" s="19" t="s">
        <v>541</v>
      </c>
    </row>
    <row r="26" ht="15.6" spans="1:14">
      <c r="A26" s="15" t="str">
        <f t="shared" si="0"/>
        <v/>
      </c>
      <c r="B26" s="16"/>
      <c r="C26" s="16"/>
      <c r="D26" s="17"/>
      <c r="E26" s="17"/>
      <c r="F26" s="54"/>
      <c r="G26" s="16"/>
      <c r="H26" s="18"/>
      <c r="I26" s="18"/>
      <c r="J26" s="18"/>
      <c r="K26" s="18"/>
      <c r="L26" s="18"/>
      <c r="M26" s="16"/>
      <c r="N26" s="19" t="s">
        <v>542</v>
      </c>
    </row>
    <row r="27" customHeight="1" spans="1:14">
      <c r="A27" s="20" t="s">
        <v>511</v>
      </c>
      <c r="B27" s="21"/>
      <c r="C27" s="21"/>
      <c r="D27" s="22"/>
      <c r="E27" s="22"/>
      <c r="F27" s="55"/>
      <c r="G27" s="22"/>
      <c r="H27" s="18"/>
      <c r="I27" s="18">
        <f>SUM(I7:I26)</f>
        <v>0</v>
      </c>
      <c r="J27" s="18">
        <f>SUM(J7:J26)</f>
        <v>0</v>
      </c>
      <c r="K27" s="18">
        <f>SUM(K7:K26)</f>
        <v>0</v>
      </c>
      <c r="L27" s="18"/>
      <c r="M27" s="23"/>
    </row>
    <row r="28" customHeight="1" spans="1:14">
      <c r="A28" s="3" t="str">
        <f>基本信息输入表!$K$6&amp;"填表人："&amp;基本信息输入表!$M$84</f>
        <v>产权持有人填表人：袁佳</v>
      </c>
      <c r="K28" s="3" t="str">
        <f>"评估人员："&amp;基本信息输入表!$Q$84</f>
        <v>评估人员：韩策</v>
      </c>
      <c r="N28" s="27"/>
    </row>
    <row r="29" customHeight="1" spans="1:14">
      <c r="A29" s="3" t="str">
        <f>"填表日期："&amp;YEAR(基本信息输入表!$O$84)&amp;"年"&amp;MONTH(基本信息输入表!$O$84)&amp;"月"&amp;DAY(基本信息输入表!$O$84)&amp;"日"</f>
        <v>填表日期：2025年12月15日</v>
      </c>
    </row>
  </sheetData>
  <mergeCells count="3">
    <mergeCell ref="A2:M2"/>
    <mergeCell ref="A3:M3"/>
    <mergeCell ref="A27:B2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scale="81" fitToHeight="0" orientation="landscape"/>
  <headerFooter scaleWithDoc="0">
    <oddFooter>&amp;C&amp;"宋体,常规"&amp;10第&amp;"Arial Narrow,常规"&amp;P&amp;"宋体,常规"页，共&amp;"Arial Narrow,常规"&amp;N&amp;"宋体,常规"页</oddFooter>
  </headerFooter>
</worksheet>
</file>

<file path=xl/worksheets/sheet8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交易性金融负债">
    <pageSetUpPr fitToPage="1"/>
  </sheetPr>
  <dimension ref="A1:L29"/>
  <sheetViews>
    <sheetView showGridLines="0" topLeftCell="A4" workbookViewId="0">
      <selection activeCell="E54" sqref="E54"/>
    </sheetView>
  </sheetViews>
  <sheetFormatPr defaultColWidth="9" defaultRowHeight="15.75" customHeight="1"/>
  <cols>
    <col min="1" max="1" width="5.66666666666667" style="3" customWidth="1"/>
    <col min="2" max="2" width="26.1666666666667" style="3" customWidth="1"/>
    <col min="3" max="4" width="7.66666666666667" style="3" customWidth="1"/>
    <col min="5" max="5" width="7" style="3" customWidth="1"/>
    <col min="6" max="6" width="18" style="3" customWidth="1"/>
    <col min="7" max="7" width="18" style="3" hidden="1" customWidth="1" outlineLevel="1"/>
    <col min="8" max="8" width="15.6666666666667" style="3" customWidth="1" collapsed="1"/>
    <col min="9" max="9" width="15.6666666666667" style="3" customWidth="1"/>
    <col min="10" max="10" width="17.5" style="3" customWidth="1"/>
    <col min="11" max="11" width="16.6666666666667" style="3" customWidth="1"/>
    <col min="12" max="16384" width="9" style="3"/>
  </cols>
  <sheetData>
    <row r="1" customHeight="1" spans="1:12">
      <c r="A1" s="4" t="s">
        <v>398</v>
      </c>
    </row>
    <row r="2" s="1" customFormat="1" ht="30" customHeight="1" spans="1:12">
      <c r="A2" s="5" t="s">
        <v>1616</v>
      </c>
      <c r="B2" s="5"/>
      <c r="C2" s="5"/>
      <c r="D2" s="5"/>
      <c r="E2" s="5"/>
      <c r="F2" s="5"/>
      <c r="G2" s="5"/>
      <c r="H2" s="5"/>
      <c r="I2" s="5"/>
      <c r="J2" s="5"/>
      <c r="K2" s="5"/>
    </row>
    <row r="3" customHeight="1" spans="1:12">
      <c r="A3" s="2" t="str">
        <f>"评估基准日："&amp;TEXT(基本信息输入表!M7,"yyyy年mm月dd日")</f>
        <v>评估基准日：2025年11月30日</v>
      </c>
      <c r="B3" s="2"/>
      <c r="C3" s="2"/>
      <c r="D3" s="2"/>
      <c r="E3" s="2"/>
      <c r="F3" s="2"/>
      <c r="G3" s="2"/>
      <c r="H3" s="2"/>
      <c r="I3" s="2"/>
      <c r="J3" s="2"/>
      <c r="K3" s="2"/>
    </row>
    <row r="4" ht="14.25" customHeight="1" spans="1:12">
      <c r="A4" s="2"/>
      <c r="B4" s="2"/>
      <c r="C4" s="2"/>
      <c r="D4" s="2"/>
      <c r="E4" s="2"/>
      <c r="F4" s="2"/>
      <c r="G4" s="2"/>
      <c r="H4" s="2"/>
      <c r="I4" s="2"/>
      <c r="J4" s="2"/>
      <c r="K4" s="25" t="s">
        <v>1617</v>
      </c>
    </row>
    <row r="5" customHeight="1" spans="1:12">
      <c r="A5" s="8" t="str">
        <f>基本信息输入表!K6&amp;"："&amp;基本信息输入表!M6</f>
        <v>产权持有人：湖北省徽工生物技本研究有限公司</v>
      </c>
      <c r="B5" s="8"/>
      <c r="C5" s="8"/>
      <c r="D5" s="8"/>
      <c r="E5" s="9"/>
      <c r="F5" s="9"/>
      <c r="G5" s="9"/>
      <c r="K5" s="10" t="str">
        <f>"金额单位："&amp;基本信息输入表!M10&amp;"元"</f>
        <v>金额单位：人民币元</v>
      </c>
    </row>
    <row r="6" s="2" customFormat="1" customHeight="1" spans="1:12">
      <c r="A6" s="11" t="s">
        <v>401</v>
      </c>
      <c r="B6" s="11" t="s">
        <v>585</v>
      </c>
      <c r="C6" s="11" t="s">
        <v>618</v>
      </c>
      <c r="D6" s="11" t="s">
        <v>592</v>
      </c>
      <c r="E6" s="11" t="s">
        <v>515</v>
      </c>
      <c r="F6" s="11" t="s">
        <v>1614</v>
      </c>
      <c r="G6" s="12" t="s">
        <v>403</v>
      </c>
      <c r="H6" s="13" t="s">
        <v>502</v>
      </c>
      <c r="I6" s="11" t="s">
        <v>405</v>
      </c>
      <c r="J6" s="11" t="s">
        <v>1615</v>
      </c>
      <c r="K6" s="11" t="s">
        <v>503</v>
      </c>
      <c r="L6" s="14" t="s">
        <v>518</v>
      </c>
    </row>
    <row r="7" ht="15.6" spans="1:12">
      <c r="A7" s="15" t="str">
        <f>IF(B7="","",ROW()-6)</f>
        <v/>
      </c>
      <c r="B7" s="16"/>
      <c r="C7" s="17"/>
      <c r="D7" s="16"/>
      <c r="E7" s="16"/>
      <c r="F7" s="18"/>
      <c r="G7" s="18"/>
      <c r="H7" s="18"/>
      <c r="I7" s="18"/>
      <c r="J7" s="18"/>
      <c r="K7" s="16"/>
      <c r="L7" s="19" t="s">
        <v>519</v>
      </c>
    </row>
    <row r="8" ht="15.6" spans="1:12">
      <c r="A8" s="15" t="str">
        <f t="shared" ref="A8:A26" si="0">IF(B8="","",ROW()-6)</f>
        <v/>
      </c>
      <c r="B8" s="16"/>
      <c r="C8" s="17"/>
      <c r="D8" s="16"/>
      <c r="E8" s="16"/>
      <c r="F8" s="18"/>
      <c r="G8" s="18"/>
      <c r="H8" s="18"/>
      <c r="I8" s="18"/>
      <c r="J8" s="18"/>
      <c r="K8" s="16"/>
      <c r="L8" s="19" t="s">
        <v>520</v>
      </c>
    </row>
    <row r="9" ht="15.6" spans="1:12">
      <c r="A9" s="15" t="str">
        <f t="shared" si="0"/>
        <v/>
      </c>
      <c r="B9" s="16"/>
      <c r="C9" s="17"/>
      <c r="D9" s="16"/>
      <c r="E9" s="16"/>
      <c r="F9" s="18"/>
      <c r="G9" s="18"/>
      <c r="H9" s="18"/>
      <c r="I9" s="18"/>
      <c r="J9" s="18"/>
      <c r="K9" s="16"/>
      <c r="L9" s="19" t="s">
        <v>521</v>
      </c>
    </row>
    <row r="10" ht="15.6" spans="1:12">
      <c r="A10" s="15" t="str">
        <f t="shared" si="0"/>
        <v/>
      </c>
      <c r="B10" s="16"/>
      <c r="C10" s="17"/>
      <c r="D10" s="16"/>
      <c r="E10" s="16"/>
      <c r="F10" s="18"/>
      <c r="G10" s="18"/>
      <c r="H10" s="18"/>
      <c r="I10" s="18"/>
      <c r="J10" s="18"/>
      <c r="K10" s="16"/>
      <c r="L10" s="19" t="s">
        <v>522</v>
      </c>
    </row>
    <row r="11" ht="15.6" spans="1:12">
      <c r="A11" s="15" t="str">
        <f t="shared" si="0"/>
        <v/>
      </c>
      <c r="B11" s="16"/>
      <c r="C11" s="17"/>
      <c r="D11" s="16"/>
      <c r="E11" s="16"/>
      <c r="F11" s="18"/>
      <c r="G11" s="18"/>
      <c r="H11" s="18"/>
      <c r="I11" s="18"/>
      <c r="J11" s="18"/>
      <c r="K11" s="16"/>
      <c r="L11" s="19" t="s">
        <v>523</v>
      </c>
    </row>
    <row r="12" ht="15.6" spans="1:12">
      <c r="A12" s="15" t="str">
        <f t="shared" si="0"/>
        <v/>
      </c>
      <c r="B12" s="16"/>
      <c r="C12" s="17"/>
      <c r="D12" s="16"/>
      <c r="E12" s="16"/>
      <c r="F12" s="18"/>
      <c r="G12" s="18"/>
      <c r="H12" s="18"/>
      <c r="I12" s="18"/>
      <c r="J12" s="18"/>
      <c r="K12" s="16"/>
      <c r="L12" s="19" t="s">
        <v>524</v>
      </c>
    </row>
    <row r="13" ht="15.6" spans="1:12">
      <c r="A13" s="15" t="str">
        <f t="shared" si="0"/>
        <v/>
      </c>
      <c r="B13" s="16"/>
      <c r="C13" s="17"/>
      <c r="D13" s="16"/>
      <c r="E13" s="16"/>
      <c r="F13" s="18"/>
      <c r="G13" s="18"/>
      <c r="H13" s="18"/>
      <c r="I13" s="18"/>
      <c r="J13" s="18"/>
      <c r="K13" s="16"/>
      <c r="L13" s="19" t="s">
        <v>525</v>
      </c>
    </row>
    <row r="14" ht="15.6" spans="1:12">
      <c r="A14" s="15" t="str">
        <f t="shared" si="0"/>
        <v/>
      </c>
      <c r="B14" s="16"/>
      <c r="C14" s="17"/>
      <c r="D14" s="16"/>
      <c r="E14" s="16"/>
      <c r="F14" s="18"/>
      <c r="G14" s="18"/>
      <c r="H14" s="18"/>
      <c r="I14" s="18"/>
      <c r="J14" s="18"/>
      <c r="K14" s="16"/>
      <c r="L14" s="19" t="s">
        <v>526</v>
      </c>
    </row>
    <row r="15" ht="15.6" spans="1:12">
      <c r="A15" s="15" t="str">
        <f t="shared" si="0"/>
        <v/>
      </c>
      <c r="B15" s="16"/>
      <c r="C15" s="17"/>
      <c r="D15" s="16"/>
      <c r="E15" s="16"/>
      <c r="F15" s="18"/>
      <c r="G15" s="18"/>
      <c r="H15" s="18"/>
      <c r="I15" s="18"/>
      <c r="J15" s="18"/>
      <c r="K15" s="16"/>
      <c r="L15" s="19" t="s">
        <v>527</v>
      </c>
    </row>
    <row r="16" ht="15.6" spans="1:12">
      <c r="A16" s="15" t="str">
        <f t="shared" si="0"/>
        <v/>
      </c>
      <c r="B16" s="16"/>
      <c r="C16" s="17"/>
      <c r="D16" s="16"/>
      <c r="E16" s="16"/>
      <c r="F16" s="18"/>
      <c r="G16" s="18"/>
      <c r="H16" s="18"/>
      <c r="I16" s="18"/>
      <c r="J16" s="18"/>
      <c r="K16" s="16"/>
      <c r="L16" s="19" t="s">
        <v>528</v>
      </c>
    </row>
    <row r="17" ht="15.6" spans="1:12">
      <c r="A17" s="15" t="str">
        <f t="shared" si="0"/>
        <v/>
      </c>
      <c r="B17" s="16"/>
      <c r="C17" s="17"/>
      <c r="D17" s="16"/>
      <c r="E17" s="16"/>
      <c r="F17" s="18"/>
      <c r="G17" s="18"/>
      <c r="H17" s="18"/>
      <c r="I17" s="18"/>
      <c r="J17" s="18"/>
      <c r="K17" s="16"/>
      <c r="L17" s="19" t="s">
        <v>529</v>
      </c>
    </row>
    <row r="18" ht="15.6" spans="1:12">
      <c r="A18" s="15" t="str">
        <f t="shared" si="0"/>
        <v/>
      </c>
      <c r="B18" s="16"/>
      <c r="C18" s="17"/>
      <c r="D18" s="16"/>
      <c r="E18" s="16"/>
      <c r="F18" s="18"/>
      <c r="G18" s="18"/>
      <c r="H18" s="18"/>
      <c r="I18" s="18"/>
      <c r="J18" s="18"/>
      <c r="K18" s="16"/>
      <c r="L18" s="19" t="s">
        <v>530</v>
      </c>
    </row>
    <row r="19" ht="15.6" spans="1:12">
      <c r="A19" s="15" t="str">
        <f t="shared" si="0"/>
        <v/>
      </c>
      <c r="B19" s="16"/>
      <c r="C19" s="17"/>
      <c r="D19" s="16"/>
      <c r="E19" s="16"/>
      <c r="F19" s="18"/>
      <c r="G19" s="18"/>
      <c r="H19" s="18"/>
      <c r="I19" s="18"/>
      <c r="J19" s="18"/>
      <c r="K19" s="16"/>
      <c r="L19" s="19" t="s">
        <v>531</v>
      </c>
    </row>
    <row r="20" ht="15.6" spans="1:12">
      <c r="A20" s="15" t="str">
        <f t="shared" si="0"/>
        <v/>
      </c>
      <c r="B20" s="16"/>
      <c r="C20" s="17"/>
      <c r="D20" s="16"/>
      <c r="E20" s="16"/>
      <c r="F20" s="18"/>
      <c r="G20" s="18"/>
      <c r="H20" s="18"/>
      <c r="I20" s="18"/>
      <c r="J20" s="18"/>
      <c r="K20" s="16"/>
      <c r="L20" s="19" t="s">
        <v>532</v>
      </c>
    </row>
    <row r="21" ht="15.6" spans="1:12">
      <c r="A21" s="15" t="str">
        <f t="shared" si="0"/>
        <v/>
      </c>
      <c r="B21" s="16"/>
      <c r="C21" s="17"/>
      <c r="D21" s="16"/>
      <c r="E21" s="16"/>
      <c r="F21" s="18"/>
      <c r="G21" s="18"/>
      <c r="H21" s="18"/>
      <c r="I21" s="18"/>
      <c r="J21" s="18"/>
      <c r="K21" s="16"/>
      <c r="L21" s="19" t="s">
        <v>533</v>
      </c>
    </row>
    <row r="22" ht="15.6" spans="1:12">
      <c r="A22" s="15" t="str">
        <f t="shared" si="0"/>
        <v/>
      </c>
      <c r="B22" s="16"/>
      <c r="C22" s="17"/>
      <c r="D22" s="16"/>
      <c r="E22" s="16"/>
      <c r="F22" s="18"/>
      <c r="G22" s="18"/>
      <c r="H22" s="18"/>
      <c r="I22" s="18"/>
      <c r="J22" s="18"/>
      <c r="K22" s="16"/>
      <c r="L22" s="19" t="s">
        <v>538</v>
      </c>
    </row>
    <row r="23" ht="15.6" spans="1:12">
      <c r="A23" s="15" t="str">
        <f t="shared" si="0"/>
        <v/>
      </c>
      <c r="B23" s="16"/>
      <c r="C23" s="17"/>
      <c r="D23" s="16"/>
      <c r="E23" s="16"/>
      <c r="F23" s="18"/>
      <c r="G23" s="18"/>
      <c r="H23" s="18"/>
      <c r="I23" s="18"/>
      <c r="J23" s="18"/>
      <c r="K23" s="16"/>
      <c r="L23" s="19" t="s">
        <v>539</v>
      </c>
    </row>
    <row r="24" ht="15.6" spans="1:12">
      <c r="A24" s="15" t="str">
        <f t="shared" si="0"/>
        <v/>
      </c>
      <c r="B24" s="16"/>
      <c r="C24" s="17"/>
      <c r="D24" s="16"/>
      <c r="E24" s="16"/>
      <c r="F24" s="18"/>
      <c r="G24" s="18"/>
      <c r="H24" s="18"/>
      <c r="I24" s="18"/>
      <c r="J24" s="18"/>
      <c r="K24" s="16"/>
      <c r="L24" s="19" t="s">
        <v>540</v>
      </c>
    </row>
    <row r="25" ht="15.6" spans="1:12">
      <c r="A25" s="15" t="str">
        <f t="shared" si="0"/>
        <v/>
      </c>
      <c r="B25" s="16"/>
      <c r="C25" s="17"/>
      <c r="D25" s="16"/>
      <c r="E25" s="16"/>
      <c r="F25" s="18"/>
      <c r="G25" s="18"/>
      <c r="H25" s="18"/>
      <c r="I25" s="18"/>
      <c r="J25" s="18"/>
      <c r="K25" s="16"/>
      <c r="L25" s="19" t="s">
        <v>541</v>
      </c>
    </row>
    <row r="26" ht="15.6" spans="1:12">
      <c r="A26" s="15" t="str">
        <f t="shared" si="0"/>
        <v/>
      </c>
      <c r="B26" s="16"/>
      <c r="C26" s="17"/>
      <c r="D26" s="16"/>
      <c r="E26" s="16"/>
      <c r="F26" s="18"/>
      <c r="G26" s="18"/>
      <c r="H26" s="18"/>
      <c r="I26" s="18"/>
      <c r="J26" s="18"/>
      <c r="K26" s="16"/>
      <c r="L26" s="19" t="s">
        <v>542</v>
      </c>
    </row>
    <row r="27" customHeight="1" spans="1:12">
      <c r="A27" s="20" t="s">
        <v>511</v>
      </c>
      <c r="B27" s="21"/>
      <c r="C27" s="22"/>
      <c r="D27" s="22"/>
      <c r="E27" s="22"/>
      <c r="F27" s="18"/>
      <c r="G27" s="18">
        <f>SUM(G7:G26)</f>
        <v>0</v>
      </c>
      <c r="H27" s="18">
        <f>SUM(H7:H26)</f>
        <v>0</v>
      </c>
      <c r="I27" s="18">
        <f>SUM(I7:I26)</f>
        <v>0</v>
      </c>
      <c r="J27" s="18"/>
      <c r="K27" s="23"/>
    </row>
    <row r="28" customHeight="1" spans="1:12">
      <c r="A28" s="3" t="str">
        <f>基本信息输入表!$K$6&amp;"填表人："&amp;基本信息输入表!$M$85</f>
        <v>产权持有人填表人：袁佳</v>
      </c>
      <c r="I28" s="3" t="str">
        <f>"评估人员："&amp;基本信息输入表!$Q$85</f>
        <v>评估人员：韩策</v>
      </c>
      <c r="L28" s="27"/>
    </row>
    <row r="29" customHeight="1" spans="1:12">
      <c r="A29" s="3" t="str">
        <f>"填表日期："&amp;YEAR(基本信息输入表!$O$85)&amp;"年"&amp;MONTH(基本信息输入表!$O$85)&amp;"月"&amp;DAY(基本信息输入表!$O$85)&amp;"日"</f>
        <v>填表日期：2025年12月15日</v>
      </c>
    </row>
  </sheetData>
  <mergeCells count="4">
    <mergeCell ref="A2:K2"/>
    <mergeCell ref="A3:K3"/>
    <mergeCell ref="A5:D5"/>
    <mergeCell ref="A27:B2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scale="74" fitToHeight="0" orientation="landscape"/>
  <headerFooter scaleWithDoc="0">
    <oddFooter>&amp;C&amp;"宋体,常规"&amp;10第&amp;"Arial Narrow,常规"&amp;P&amp;"宋体,常规"页，共&amp;"Arial Narrow,常规"&amp;N&amp;"宋体,常规"页</oddFooter>
  </headerFooter>
</worksheet>
</file>

<file path=xl/worksheets/sheet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pageSetUpPr fitToPage="1"/>
  </sheetPr>
  <dimension ref="A1:K29"/>
  <sheetViews>
    <sheetView showGridLines="0" topLeftCell="A4" workbookViewId="0">
      <selection activeCell="E54" sqref="E54"/>
    </sheetView>
  </sheetViews>
  <sheetFormatPr defaultColWidth="9" defaultRowHeight="15.75" customHeight="1"/>
  <cols>
    <col min="1" max="1" width="5.5" style="3" customWidth="1"/>
    <col min="2" max="2" width="18.1666666666667" style="3" customWidth="1"/>
    <col min="3" max="3" width="9" style="3"/>
    <col min="4" max="4" width="8.16666666666667" style="48" customWidth="1"/>
    <col min="5" max="5" width="7.16666666666667" style="3" customWidth="1"/>
    <col min="6" max="6" width="12.1666666666667" style="3" hidden="1" customWidth="1" outlineLevel="2"/>
    <col min="7" max="7" width="15.6666666666667" style="3" customWidth="1" collapsed="1"/>
    <col min="8" max="8" width="15.6666666666667" style="3" customWidth="1"/>
    <col min="9" max="9" width="10.5" style="3" customWidth="1"/>
    <col min="10" max="10" width="7.66666666666667" style="3" customWidth="1"/>
    <col min="11" max="11" width="9" style="2"/>
    <col min="12" max="16384" width="9" style="3"/>
  </cols>
  <sheetData>
    <row r="1" customHeight="1" spans="1:11">
      <c r="A1" s="4" t="s">
        <v>398</v>
      </c>
    </row>
    <row r="2" s="1" customFormat="1" ht="30" customHeight="1" spans="1:11">
      <c r="A2" s="5" t="s">
        <v>1618</v>
      </c>
      <c r="B2" s="5"/>
      <c r="C2" s="5"/>
      <c r="D2" s="5"/>
      <c r="E2" s="5"/>
      <c r="F2" s="5"/>
      <c r="G2" s="5"/>
      <c r="H2" s="5"/>
      <c r="I2" s="5"/>
      <c r="K2" s="6"/>
    </row>
    <row r="3" customHeight="1" spans="1:11">
      <c r="A3" s="2" t="str">
        <f>"评估基准日："&amp;TEXT(基本信息输入表!M7,"yyyy年mm月dd日")</f>
        <v>评估基准日：2025年11月30日</v>
      </c>
      <c r="B3" s="2"/>
      <c r="C3" s="2"/>
      <c r="D3" s="2"/>
      <c r="E3" s="2"/>
      <c r="F3" s="2"/>
      <c r="G3" s="2"/>
      <c r="H3" s="2"/>
      <c r="I3" s="2"/>
    </row>
    <row r="4" ht="14.25" customHeight="1" spans="1:11">
      <c r="A4" s="2"/>
      <c r="B4" s="2"/>
      <c r="C4" s="2"/>
      <c r="D4" s="49"/>
      <c r="E4" s="2"/>
      <c r="F4" s="2"/>
      <c r="G4" s="2"/>
      <c r="H4" s="2"/>
      <c r="I4" s="25" t="s">
        <v>1619</v>
      </c>
      <c r="J4" s="25"/>
    </row>
    <row r="5" customHeight="1" spans="1:11">
      <c r="A5" s="3" t="str">
        <f>基本信息输入表!K6&amp;"："&amp;基本信息输入表!M6</f>
        <v>产权持有人：湖北省徽工生物技本研究有限公司</v>
      </c>
      <c r="I5" s="50" t="str">
        <f>"金额单位："&amp;基本信息输入表!M10&amp;"元"</f>
        <v>金额单位：人民币元</v>
      </c>
      <c r="J5" s="50"/>
    </row>
    <row r="6" s="2" customFormat="1" customHeight="1" spans="1:11">
      <c r="A6" s="11" t="s">
        <v>401</v>
      </c>
      <c r="B6" s="26" t="s">
        <v>1620</v>
      </c>
      <c r="C6" s="26" t="s">
        <v>694</v>
      </c>
      <c r="D6" s="51" t="s">
        <v>582</v>
      </c>
      <c r="E6" s="26" t="s">
        <v>914</v>
      </c>
      <c r="F6" s="26" t="s">
        <v>403</v>
      </c>
      <c r="G6" s="11" t="s">
        <v>502</v>
      </c>
      <c r="H6" s="11" t="s">
        <v>405</v>
      </c>
      <c r="I6" s="11" t="s">
        <v>407</v>
      </c>
      <c r="J6" s="11" t="s">
        <v>503</v>
      </c>
      <c r="K6" s="14" t="s">
        <v>518</v>
      </c>
    </row>
    <row r="7" ht="15.6" spans="1:11">
      <c r="A7" s="52" t="str">
        <f>IF(C7="","",ROW()-6)</f>
        <v/>
      </c>
      <c r="B7" s="16"/>
      <c r="C7" s="16"/>
      <c r="D7" s="17"/>
      <c r="E7" s="18"/>
      <c r="F7" s="18"/>
      <c r="G7" s="18"/>
      <c r="H7" s="18"/>
      <c r="I7" s="18" t="str">
        <f>IF(G7=0,"",(H7-G7)/G7*100)</f>
        <v/>
      </c>
      <c r="J7" s="16"/>
      <c r="K7" s="19" t="s">
        <v>519</v>
      </c>
    </row>
    <row r="8" ht="15.6" spans="1:11">
      <c r="A8" s="52" t="str">
        <f t="shared" ref="A8:A26" si="0">IF(C8="","",ROW()-6)</f>
        <v/>
      </c>
      <c r="B8" s="16"/>
      <c r="C8" s="16"/>
      <c r="D8" s="17"/>
      <c r="E8" s="18"/>
      <c r="F8" s="18"/>
      <c r="G8" s="18"/>
      <c r="H8" s="18"/>
      <c r="I8" s="18" t="str">
        <f t="shared" ref="I8:I27" si="1">IF(G8=0,"",(H8-G8)/G8*100)</f>
        <v/>
      </c>
      <c r="J8" s="16"/>
      <c r="K8" s="19" t="s">
        <v>520</v>
      </c>
    </row>
    <row r="9" ht="15.6" spans="1:11">
      <c r="A9" s="52" t="str">
        <f t="shared" si="0"/>
        <v/>
      </c>
      <c r="B9" s="16"/>
      <c r="C9" s="16"/>
      <c r="D9" s="17"/>
      <c r="E9" s="18"/>
      <c r="F9" s="18"/>
      <c r="G9" s="18"/>
      <c r="H9" s="18"/>
      <c r="I9" s="18" t="str">
        <f t="shared" si="1"/>
        <v/>
      </c>
      <c r="J9" s="16"/>
      <c r="K9" s="19" t="s">
        <v>521</v>
      </c>
    </row>
    <row r="10" ht="15.6" spans="1:11">
      <c r="A10" s="52" t="str">
        <f t="shared" si="0"/>
        <v/>
      </c>
      <c r="B10" s="16"/>
      <c r="C10" s="16"/>
      <c r="D10" s="17"/>
      <c r="E10" s="18"/>
      <c r="F10" s="18"/>
      <c r="G10" s="18"/>
      <c r="H10" s="18"/>
      <c r="I10" s="18" t="str">
        <f t="shared" si="1"/>
        <v/>
      </c>
      <c r="J10" s="16"/>
      <c r="K10" s="19" t="s">
        <v>522</v>
      </c>
    </row>
    <row r="11" ht="15.6" spans="1:11">
      <c r="A11" s="52" t="str">
        <f t="shared" si="0"/>
        <v/>
      </c>
      <c r="B11" s="16"/>
      <c r="C11" s="16"/>
      <c r="D11" s="17"/>
      <c r="E11" s="18"/>
      <c r="F11" s="18"/>
      <c r="G11" s="18"/>
      <c r="H11" s="18"/>
      <c r="I11" s="18" t="str">
        <f t="shared" si="1"/>
        <v/>
      </c>
      <c r="J11" s="16"/>
      <c r="K11" s="19" t="s">
        <v>523</v>
      </c>
    </row>
    <row r="12" ht="15.6" spans="1:11">
      <c r="A12" s="52" t="str">
        <f t="shared" si="0"/>
        <v/>
      </c>
      <c r="B12" s="16"/>
      <c r="C12" s="16"/>
      <c r="D12" s="17"/>
      <c r="E12" s="18"/>
      <c r="F12" s="18"/>
      <c r="G12" s="18"/>
      <c r="H12" s="18"/>
      <c r="I12" s="18" t="str">
        <f t="shared" si="1"/>
        <v/>
      </c>
      <c r="J12" s="16"/>
      <c r="K12" s="19" t="s">
        <v>524</v>
      </c>
    </row>
    <row r="13" ht="15.6" spans="1:11">
      <c r="A13" s="52" t="str">
        <f t="shared" si="0"/>
        <v/>
      </c>
      <c r="B13" s="16"/>
      <c r="C13" s="16"/>
      <c r="D13" s="17"/>
      <c r="E13" s="18"/>
      <c r="F13" s="18"/>
      <c r="G13" s="18"/>
      <c r="H13" s="18"/>
      <c r="I13" s="18" t="str">
        <f t="shared" si="1"/>
        <v/>
      </c>
      <c r="J13" s="16"/>
      <c r="K13" s="19" t="s">
        <v>525</v>
      </c>
    </row>
    <row r="14" ht="15.6" spans="1:11">
      <c r="A14" s="52" t="str">
        <f t="shared" si="0"/>
        <v/>
      </c>
      <c r="B14" s="16"/>
      <c r="C14" s="16"/>
      <c r="D14" s="17"/>
      <c r="E14" s="18"/>
      <c r="F14" s="18"/>
      <c r="G14" s="18"/>
      <c r="H14" s="18"/>
      <c r="I14" s="18" t="str">
        <f t="shared" si="1"/>
        <v/>
      </c>
      <c r="J14" s="16"/>
      <c r="K14" s="19" t="s">
        <v>526</v>
      </c>
    </row>
    <row r="15" ht="15.6" spans="1:11">
      <c r="A15" s="52" t="str">
        <f t="shared" si="0"/>
        <v/>
      </c>
      <c r="B15" s="16"/>
      <c r="C15" s="16"/>
      <c r="D15" s="17"/>
      <c r="E15" s="18"/>
      <c r="F15" s="18"/>
      <c r="G15" s="18"/>
      <c r="H15" s="18"/>
      <c r="I15" s="18" t="str">
        <f t="shared" si="1"/>
        <v/>
      </c>
      <c r="J15" s="16"/>
      <c r="K15" s="19" t="s">
        <v>527</v>
      </c>
    </row>
    <row r="16" ht="15.6" spans="1:11">
      <c r="A16" s="52" t="str">
        <f t="shared" si="0"/>
        <v/>
      </c>
      <c r="B16" s="16"/>
      <c r="C16" s="16"/>
      <c r="D16" s="17"/>
      <c r="E16" s="18"/>
      <c r="F16" s="18"/>
      <c r="G16" s="18"/>
      <c r="H16" s="18"/>
      <c r="I16" s="18" t="str">
        <f t="shared" si="1"/>
        <v/>
      </c>
      <c r="J16" s="16"/>
      <c r="K16" s="19" t="s">
        <v>528</v>
      </c>
    </row>
    <row r="17" ht="15.6" spans="1:11">
      <c r="A17" s="52" t="str">
        <f t="shared" si="0"/>
        <v/>
      </c>
      <c r="B17" s="16"/>
      <c r="C17" s="16"/>
      <c r="D17" s="17"/>
      <c r="E17" s="18"/>
      <c r="F17" s="18"/>
      <c r="G17" s="18"/>
      <c r="H17" s="18"/>
      <c r="I17" s="18" t="str">
        <f t="shared" si="1"/>
        <v/>
      </c>
      <c r="J17" s="16"/>
      <c r="K17" s="19" t="s">
        <v>529</v>
      </c>
    </row>
    <row r="18" ht="15.6" spans="1:11">
      <c r="A18" s="52" t="str">
        <f t="shared" si="0"/>
        <v/>
      </c>
      <c r="B18" s="16"/>
      <c r="C18" s="16"/>
      <c r="D18" s="17"/>
      <c r="E18" s="18"/>
      <c r="F18" s="18"/>
      <c r="G18" s="18"/>
      <c r="H18" s="18"/>
      <c r="I18" s="18" t="str">
        <f t="shared" si="1"/>
        <v/>
      </c>
      <c r="J18" s="16"/>
      <c r="K18" s="19" t="s">
        <v>530</v>
      </c>
    </row>
    <row r="19" ht="15.6" spans="1:11">
      <c r="A19" s="52" t="str">
        <f t="shared" si="0"/>
        <v/>
      </c>
      <c r="B19" s="16"/>
      <c r="C19" s="16"/>
      <c r="D19" s="17"/>
      <c r="E19" s="18"/>
      <c r="F19" s="18"/>
      <c r="G19" s="18"/>
      <c r="H19" s="18"/>
      <c r="I19" s="18" t="str">
        <f t="shared" si="1"/>
        <v/>
      </c>
      <c r="J19" s="16"/>
      <c r="K19" s="19" t="s">
        <v>531</v>
      </c>
    </row>
    <row r="20" ht="15.6" spans="1:11">
      <c r="A20" s="52" t="str">
        <f t="shared" si="0"/>
        <v/>
      </c>
      <c r="B20" s="16"/>
      <c r="C20" s="16"/>
      <c r="D20" s="17"/>
      <c r="E20" s="18"/>
      <c r="F20" s="18"/>
      <c r="G20" s="18"/>
      <c r="H20" s="18"/>
      <c r="I20" s="18" t="str">
        <f t="shared" si="1"/>
        <v/>
      </c>
      <c r="J20" s="16"/>
      <c r="K20" s="19" t="s">
        <v>532</v>
      </c>
    </row>
    <row r="21" ht="15.6" spans="1:11">
      <c r="A21" s="52" t="str">
        <f t="shared" si="0"/>
        <v/>
      </c>
      <c r="B21" s="16"/>
      <c r="C21" s="16"/>
      <c r="D21" s="17"/>
      <c r="E21" s="18"/>
      <c r="F21" s="18"/>
      <c r="G21" s="18"/>
      <c r="H21" s="18"/>
      <c r="I21" s="18" t="str">
        <f t="shared" si="1"/>
        <v/>
      </c>
      <c r="J21" s="16"/>
      <c r="K21" s="19" t="s">
        <v>533</v>
      </c>
    </row>
    <row r="22" ht="15.6" spans="1:11">
      <c r="A22" s="52" t="str">
        <f t="shared" si="0"/>
        <v/>
      </c>
      <c r="B22" s="16"/>
      <c r="C22" s="16"/>
      <c r="D22" s="17"/>
      <c r="E22" s="18"/>
      <c r="F22" s="18"/>
      <c r="G22" s="18"/>
      <c r="H22" s="18"/>
      <c r="I22" s="18" t="str">
        <f t="shared" si="1"/>
        <v/>
      </c>
      <c r="J22" s="16"/>
      <c r="K22" s="19" t="s">
        <v>538</v>
      </c>
    </row>
    <row r="23" ht="15.6" spans="1:11">
      <c r="A23" s="52" t="str">
        <f t="shared" si="0"/>
        <v/>
      </c>
      <c r="B23" s="16"/>
      <c r="C23" s="16"/>
      <c r="D23" s="17"/>
      <c r="E23" s="18"/>
      <c r="F23" s="18"/>
      <c r="G23" s="18"/>
      <c r="H23" s="18"/>
      <c r="I23" s="18" t="str">
        <f t="shared" si="1"/>
        <v/>
      </c>
      <c r="J23" s="16"/>
      <c r="K23" s="19" t="s">
        <v>539</v>
      </c>
    </row>
    <row r="24" ht="15.6" spans="1:11">
      <c r="A24" s="52" t="str">
        <f t="shared" si="0"/>
        <v/>
      </c>
      <c r="B24" s="16"/>
      <c r="C24" s="16"/>
      <c r="D24" s="17"/>
      <c r="E24" s="18"/>
      <c r="F24" s="18"/>
      <c r="G24" s="18"/>
      <c r="H24" s="18"/>
      <c r="I24" s="18" t="str">
        <f t="shared" si="1"/>
        <v/>
      </c>
      <c r="J24" s="16"/>
      <c r="K24" s="19" t="s">
        <v>540</v>
      </c>
    </row>
    <row r="25" ht="15.6" spans="1:11">
      <c r="A25" s="52" t="str">
        <f t="shared" si="0"/>
        <v/>
      </c>
      <c r="B25" s="16"/>
      <c r="C25" s="16"/>
      <c r="D25" s="17"/>
      <c r="E25" s="18"/>
      <c r="F25" s="18"/>
      <c r="G25" s="18"/>
      <c r="H25" s="18"/>
      <c r="I25" s="18" t="str">
        <f t="shared" si="1"/>
        <v/>
      </c>
      <c r="J25" s="16"/>
      <c r="K25" s="19" t="s">
        <v>541</v>
      </c>
    </row>
    <row r="26" ht="15.6" spans="1:11">
      <c r="A26" s="52" t="str">
        <f t="shared" si="0"/>
        <v/>
      </c>
      <c r="B26" s="16"/>
      <c r="C26" s="16"/>
      <c r="D26" s="17"/>
      <c r="E26" s="18"/>
      <c r="F26" s="18"/>
      <c r="G26" s="18"/>
      <c r="H26" s="18"/>
      <c r="I26" s="18" t="str">
        <f t="shared" si="1"/>
        <v/>
      </c>
      <c r="J26" s="16"/>
      <c r="K26" s="19" t="s">
        <v>542</v>
      </c>
    </row>
    <row r="27" customHeight="1" spans="1:11">
      <c r="A27" s="20" t="s">
        <v>511</v>
      </c>
      <c r="B27" s="21"/>
      <c r="C27" s="23"/>
      <c r="D27" s="53"/>
      <c r="E27" s="18"/>
      <c r="F27" s="18">
        <f>SUM(F7:F26)</f>
        <v>0</v>
      </c>
      <c r="G27" s="18">
        <f>SUM(G7:G26)</f>
        <v>0</v>
      </c>
      <c r="H27" s="18">
        <f>SUM(H7:H26)</f>
        <v>0</v>
      </c>
      <c r="I27" s="18" t="str">
        <f t="shared" si="1"/>
        <v/>
      </c>
      <c r="J27" s="23"/>
    </row>
    <row r="28" customHeight="1" spans="1:11">
      <c r="A28" s="3" t="str">
        <f>基本信息输入表!$K$6&amp;"填表人："&amp;基本信息输入表!$M$86</f>
        <v>产权持有人填表人：袁佳</v>
      </c>
      <c r="H28" s="3" t="str">
        <f>"评估人员："&amp;基本信息输入表!$Q$86</f>
        <v>评估人员：韩策</v>
      </c>
      <c r="K28" s="24"/>
    </row>
    <row r="29" customHeight="1" spans="1:11">
      <c r="A29" s="3" t="str">
        <f>"填表日期："&amp;YEAR(基本信息输入表!$O$86)&amp;"年"&amp;MONTH(基本信息输入表!$O$86)&amp;"月"&amp;DAY(基本信息输入表!$O$86)&amp;"日"</f>
        <v>填表日期：2025年12月15日</v>
      </c>
    </row>
  </sheetData>
  <mergeCells count="5">
    <mergeCell ref="A2:I2"/>
    <mergeCell ref="A3:I3"/>
    <mergeCell ref="I4:J4"/>
    <mergeCell ref="I5:J5"/>
    <mergeCell ref="A27:B2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scale="85" fitToHeight="0" orientation="landscape"/>
  <headerFooter scaleWithDoc="0">
    <oddFooter>&amp;C&amp;"宋体,常规"&amp;10第&amp;"Arial Narrow,常规"&amp;P&amp;"宋体,常规"页，共&amp;"Arial Narrow,常规"&amp;N&amp;"宋体,常规"页</oddFooter>
  </headerFooter>
</worksheet>
</file>

<file path=xl/worksheets/sheet8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应付票据">
    <pageSetUpPr fitToPage="1"/>
  </sheetPr>
  <dimension ref="A1:K29"/>
  <sheetViews>
    <sheetView showGridLines="0" topLeftCell="A4" workbookViewId="0">
      <selection activeCell="E54" sqref="E54"/>
    </sheetView>
  </sheetViews>
  <sheetFormatPr defaultColWidth="9" defaultRowHeight="15.75" customHeight="1"/>
  <cols>
    <col min="1" max="1" width="6.16666666666667" style="3" customWidth="1"/>
    <col min="2" max="2" width="23.1666666666667" style="3" customWidth="1"/>
    <col min="3" max="3" width="11" style="3" customWidth="1"/>
    <col min="4" max="4" width="11.6666666666667" style="3" customWidth="1"/>
    <col min="5" max="5" width="10" style="3" customWidth="1"/>
    <col min="6" max="6" width="10" style="3" hidden="1" customWidth="1" outlineLevel="1"/>
    <col min="7" max="7" width="15.6666666666667" style="3" customWidth="1" collapsed="1"/>
    <col min="8" max="8" width="15.6666666666667" style="3" customWidth="1"/>
    <col min="9" max="9" width="16.1666666666667" style="3" customWidth="1"/>
    <col min="10" max="16384" width="9" style="3"/>
  </cols>
  <sheetData>
    <row r="1" customHeight="1" spans="1:11">
      <c r="A1" s="4" t="s">
        <v>398</v>
      </c>
    </row>
    <row r="2" s="1" customFormat="1" ht="30" customHeight="1" spans="1:11">
      <c r="A2" s="5" t="s">
        <v>1621</v>
      </c>
      <c r="B2" s="5"/>
      <c r="C2" s="5"/>
      <c r="D2" s="5"/>
      <c r="E2" s="5"/>
      <c r="F2" s="5"/>
      <c r="G2" s="5"/>
      <c r="H2" s="5"/>
      <c r="I2" s="5"/>
      <c r="J2" s="3"/>
      <c r="K2" s="3"/>
    </row>
    <row r="3" customHeight="1" spans="1:11">
      <c r="A3" s="2" t="str">
        <f>"评估基准日："&amp;TEXT(基本信息输入表!M7,"yyyy年mm月dd日")</f>
        <v>评估基准日：2025年11月30日</v>
      </c>
      <c r="B3" s="2"/>
      <c r="C3" s="2"/>
      <c r="D3" s="2"/>
      <c r="E3" s="2"/>
      <c r="F3" s="2"/>
      <c r="G3" s="2"/>
      <c r="H3" s="2"/>
      <c r="I3" s="2"/>
    </row>
    <row r="4" ht="14.25" customHeight="1" spans="1:11">
      <c r="A4" s="2"/>
      <c r="B4" s="2"/>
      <c r="C4" s="2"/>
      <c r="D4" s="2"/>
      <c r="E4" s="2"/>
      <c r="F4" s="2"/>
      <c r="G4" s="2"/>
      <c r="H4" s="2"/>
      <c r="I4" s="25" t="s">
        <v>1622</v>
      </c>
    </row>
    <row r="5" customHeight="1" spans="1:11">
      <c r="A5" s="8" t="str">
        <f>基本信息输入表!K6&amp;"："&amp;基本信息输入表!M6</f>
        <v>产权持有人：湖北省徽工生物技本研究有限公司</v>
      </c>
      <c r="B5" s="8"/>
      <c r="C5" s="8"/>
      <c r="I5" s="10" t="str">
        <f>"金额单位："&amp;基本信息输入表!M10&amp;"元"</f>
        <v>金额单位：人民币元</v>
      </c>
    </row>
    <row r="6" s="2" customFormat="1" customHeight="1" spans="1:11">
      <c r="A6" s="11" t="s">
        <v>401</v>
      </c>
      <c r="B6" s="11" t="s">
        <v>585</v>
      </c>
      <c r="C6" s="11" t="s">
        <v>618</v>
      </c>
      <c r="D6" s="11" t="s">
        <v>873</v>
      </c>
      <c r="E6" s="11" t="s">
        <v>569</v>
      </c>
      <c r="F6" s="12" t="s">
        <v>403</v>
      </c>
      <c r="G6" s="46" t="s">
        <v>597</v>
      </c>
      <c r="H6" s="11" t="s">
        <v>405</v>
      </c>
      <c r="I6" s="11" t="s">
        <v>503</v>
      </c>
      <c r="J6" s="14" t="s">
        <v>518</v>
      </c>
      <c r="K6" s="3"/>
    </row>
    <row r="7" ht="15.6" spans="1:11">
      <c r="A7" s="15" t="str">
        <f>IF(B7="","",ROW()-6)</f>
        <v/>
      </c>
      <c r="B7" s="16"/>
      <c r="C7" s="17"/>
      <c r="D7" s="17"/>
      <c r="E7" s="18"/>
      <c r="F7" s="18"/>
      <c r="G7" s="18"/>
      <c r="H7" s="18"/>
      <c r="I7" s="16"/>
      <c r="J7" s="19" t="s">
        <v>519</v>
      </c>
    </row>
    <row r="8" ht="15.6" spans="1:11">
      <c r="A8" s="15" t="str">
        <f t="shared" ref="A8:A26" si="0">IF(B8="","",ROW()-6)</f>
        <v/>
      </c>
      <c r="B8" s="16"/>
      <c r="C8" s="17"/>
      <c r="D8" s="17"/>
      <c r="E8" s="18"/>
      <c r="F8" s="18"/>
      <c r="G8" s="18"/>
      <c r="H8" s="18"/>
      <c r="I8" s="16"/>
      <c r="J8" s="19" t="s">
        <v>520</v>
      </c>
    </row>
    <row r="9" ht="15.6" spans="1:11">
      <c r="A9" s="15" t="str">
        <f t="shared" si="0"/>
        <v/>
      </c>
      <c r="B9" s="16"/>
      <c r="C9" s="17"/>
      <c r="D9" s="17"/>
      <c r="E9" s="18"/>
      <c r="F9" s="18"/>
      <c r="G9" s="18"/>
      <c r="H9" s="18"/>
      <c r="I9" s="16"/>
      <c r="J9" s="19" t="s">
        <v>521</v>
      </c>
    </row>
    <row r="10" ht="15.6" spans="1:11">
      <c r="A10" s="15" t="str">
        <f t="shared" si="0"/>
        <v/>
      </c>
      <c r="B10" s="16"/>
      <c r="C10" s="17"/>
      <c r="D10" s="17"/>
      <c r="E10" s="18"/>
      <c r="F10" s="18"/>
      <c r="G10" s="18"/>
      <c r="H10" s="18"/>
      <c r="I10" s="16"/>
      <c r="J10" s="19" t="s">
        <v>522</v>
      </c>
    </row>
    <row r="11" ht="15.6" spans="1:11">
      <c r="A11" s="15" t="str">
        <f t="shared" si="0"/>
        <v/>
      </c>
      <c r="B11" s="16"/>
      <c r="C11" s="17"/>
      <c r="D11" s="17"/>
      <c r="E11" s="18"/>
      <c r="F11" s="18"/>
      <c r="G11" s="18"/>
      <c r="H11" s="18"/>
      <c r="I11" s="16"/>
      <c r="J11" s="19" t="s">
        <v>523</v>
      </c>
    </row>
    <row r="12" ht="15.6" spans="1:11">
      <c r="A12" s="15" t="str">
        <f t="shared" si="0"/>
        <v/>
      </c>
      <c r="B12" s="16"/>
      <c r="C12" s="17"/>
      <c r="D12" s="17"/>
      <c r="E12" s="18"/>
      <c r="F12" s="18"/>
      <c r="G12" s="18"/>
      <c r="H12" s="18"/>
      <c r="I12" s="16"/>
      <c r="J12" s="19" t="s">
        <v>524</v>
      </c>
    </row>
    <row r="13" ht="15.6" spans="1:11">
      <c r="A13" s="15" t="str">
        <f t="shared" si="0"/>
        <v/>
      </c>
      <c r="B13" s="16"/>
      <c r="C13" s="17"/>
      <c r="D13" s="17"/>
      <c r="E13" s="18"/>
      <c r="F13" s="18"/>
      <c r="G13" s="18"/>
      <c r="H13" s="18"/>
      <c r="I13" s="16"/>
      <c r="J13" s="19" t="s">
        <v>525</v>
      </c>
    </row>
    <row r="14" ht="15.6" spans="1:11">
      <c r="A14" s="15" t="str">
        <f t="shared" si="0"/>
        <v/>
      </c>
      <c r="B14" s="16"/>
      <c r="C14" s="17"/>
      <c r="D14" s="17"/>
      <c r="E14" s="18"/>
      <c r="F14" s="18"/>
      <c r="G14" s="18"/>
      <c r="H14" s="18"/>
      <c r="I14" s="16"/>
      <c r="J14" s="19" t="s">
        <v>526</v>
      </c>
    </row>
    <row r="15" ht="15.6" spans="1:11">
      <c r="A15" s="15" t="str">
        <f t="shared" si="0"/>
        <v/>
      </c>
      <c r="B15" s="16"/>
      <c r="C15" s="17"/>
      <c r="D15" s="17"/>
      <c r="E15" s="18"/>
      <c r="F15" s="18"/>
      <c r="G15" s="18"/>
      <c r="H15" s="18"/>
      <c r="I15" s="16"/>
      <c r="J15" s="19" t="s">
        <v>527</v>
      </c>
    </row>
    <row r="16" ht="15.6" spans="1:11">
      <c r="A16" s="15" t="str">
        <f t="shared" si="0"/>
        <v/>
      </c>
      <c r="B16" s="16"/>
      <c r="C16" s="17"/>
      <c r="D16" s="17"/>
      <c r="E16" s="18"/>
      <c r="F16" s="18"/>
      <c r="G16" s="18"/>
      <c r="H16" s="18"/>
      <c r="I16" s="16"/>
      <c r="J16" s="19" t="s">
        <v>528</v>
      </c>
    </row>
    <row r="17" ht="15.6" spans="1:10">
      <c r="A17" s="15" t="str">
        <f t="shared" si="0"/>
        <v/>
      </c>
      <c r="B17" s="16"/>
      <c r="C17" s="17"/>
      <c r="D17" s="17"/>
      <c r="E17" s="18"/>
      <c r="F17" s="18"/>
      <c r="G17" s="18"/>
      <c r="H17" s="18"/>
      <c r="I17" s="16"/>
      <c r="J17" s="19" t="s">
        <v>529</v>
      </c>
    </row>
    <row r="18" ht="15.6" spans="1:10">
      <c r="A18" s="15" t="str">
        <f t="shared" si="0"/>
        <v/>
      </c>
      <c r="B18" s="16"/>
      <c r="C18" s="17"/>
      <c r="D18" s="17"/>
      <c r="E18" s="18"/>
      <c r="F18" s="18"/>
      <c r="G18" s="18"/>
      <c r="H18" s="18"/>
      <c r="I18" s="16"/>
      <c r="J18" s="19" t="s">
        <v>530</v>
      </c>
    </row>
    <row r="19" ht="15.6" spans="1:10">
      <c r="A19" s="15" t="str">
        <f t="shared" si="0"/>
        <v/>
      </c>
      <c r="B19" s="16"/>
      <c r="C19" s="17"/>
      <c r="D19" s="17"/>
      <c r="E19" s="18"/>
      <c r="F19" s="18"/>
      <c r="G19" s="18"/>
      <c r="H19" s="18"/>
      <c r="I19" s="16"/>
      <c r="J19" s="19" t="s">
        <v>531</v>
      </c>
    </row>
    <row r="20" ht="15.6" spans="1:10">
      <c r="A20" s="15" t="str">
        <f t="shared" si="0"/>
        <v/>
      </c>
      <c r="B20" s="16"/>
      <c r="C20" s="17"/>
      <c r="D20" s="17"/>
      <c r="E20" s="18"/>
      <c r="F20" s="18"/>
      <c r="G20" s="18"/>
      <c r="H20" s="18"/>
      <c r="I20" s="16"/>
      <c r="J20" s="19" t="s">
        <v>532</v>
      </c>
    </row>
    <row r="21" ht="15.6" spans="1:10">
      <c r="A21" s="15" t="str">
        <f t="shared" si="0"/>
        <v/>
      </c>
      <c r="B21" s="16"/>
      <c r="C21" s="17"/>
      <c r="D21" s="17"/>
      <c r="E21" s="18"/>
      <c r="F21" s="18"/>
      <c r="G21" s="18"/>
      <c r="H21" s="18"/>
      <c r="I21" s="16"/>
      <c r="J21" s="19" t="s">
        <v>533</v>
      </c>
    </row>
    <row r="22" ht="15.6" spans="1:10">
      <c r="A22" s="15" t="str">
        <f t="shared" si="0"/>
        <v/>
      </c>
      <c r="B22" s="16"/>
      <c r="C22" s="17"/>
      <c r="D22" s="17"/>
      <c r="E22" s="18"/>
      <c r="F22" s="18"/>
      <c r="G22" s="18"/>
      <c r="H22" s="18"/>
      <c r="I22" s="16"/>
      <c r="J22" s="19" t="s">
        <v>538</v>
      </c>
    </row>
    <row r="23" ht="15.6" spans="1:10">
      <c r="A23" s="15" t="str">
        <f t="shared" si="0"/>
        <v/>
      </c>
      <c r="B23" s="16"/>
      <c r="C23" s="17"/>
      <c r="D23" s="17"/>
      <c r="E23" s="18"/>
      <c r="F23" s="18"/>
      <c r="G23" s="18"/>
      <c r="H23" s="18"/>
      <c r="I23" s="16"/>
      <c r="J23" s="19" t="s">
        <v>539</v>
      </c>
    </row>
    <row r="24" ht="15.6" spans="1:10">
      <c r="A24" s="15" t="str">
        <f t="shared" si="0"/>
        <v/>
      </c>
      <c r="B24" s="16"/>
      <c r="C24" s="17"/>
      <c r="D24" s="17"/>
      <c r="E24" s="18"/>
      <c r="F24" s="18"/>
      <c r="G24" s="18"/>
      <c r="H24" s="18"/>
      <c r="I24" s="16"/>
      <c r="J24" s="19" t="s">
        <v>540</v>
      </c>
    </row>
    <row r="25" ht="15.6" spans="1:10">
      <c r="A25" s="15" t="str">
        <f t="shared" si="0"/>
        <v/>
      </c>
      <c r="B25" s="16"/>
      <c r="C25" s="17"/>
      <c r="D25" s="17"/>
      <c r="E25" s="18"/>
      <c r="F25" s="18"/>
      <c r="G25" s="18"/>
      <c r="H25" s="18"/>
      <c r="I25" s="16"/>
      <c r="J25" s="19" t="s">
        <v>541</v>
      </c>
    </row>
    <row r="26" ht="15.6" spans="1:10">
      <c r="A26" s="15" t="str">
        <f t="shared" si="0"/>
        <v/>
      </c>
      <c r="B26" s="16"/>
      <c r="C26" s="17"/>
      <c r="D26" s="17"/>
      <c r="E26" s="18"/>
      <c r="F26" s="18"/>
      <c r="G26" s="18"/>
      <c r="H26" s="18"/>
      <c r="I26" s="16"/>
      <c r="J26" s="19" t="s">
        <v>542</v>
      </c>
    </row>
    <row r="27" customHeight="1" spans="1:10">
      <c r="A27" s="20" t="s">
        <v>511</v>
      </c>
      <c r="B27" s="21"/>
      <c r="C27" s="22"/>
      <c r="D27" s="22"/>
      <c r="E27" s="18"/>
      <c r="F27" s="18">
        <f>SUM(F7:F26)</f>
        <v>0</v>
      </c>
      <c r="G27" s="18">
        <f>SUM(G7:G26)</f>
        <v>0</v>
      </c>
      <c r="H27" s="18">
        <f>SUM(H7:H26)</f>
        <v>0</v>
      </c>
      <c r="I27" s="23"/>
    </row>
    <row r="28" customHeight="1" spans="1:10">
      <c r="A28" s="3" t="str">
        <f>基本信息输入表!$K$6&amp;"填表人："&amp;基本信息输入表!$M$87</f>
        <v>产权持有人填表人：袁佳</v>
      </c>
      <c r="H28" s="3" t="str">
        <f>"评估人员："&amp;基本信息输入表!$Q$87</f>
        <v>评估人员：韩策</v>
      </c>
      <c r="J28" s="27"/>
    </row>
    <row r="29" customHeight="1" spans="1:10">
      <c r="A29" s="3" t="str">
        <f>"填表日期："&amp;YEAR(基本信息输入表!$O$87)&amp;"年"&amp;MONTH(基本信息输入表!$O$87)&amp;"月"&amp;DAY(基本信息输入表!$O$87)&amp;"日"</f>
        <v>填表日期：2025年12月15日</v>
      </c>
    </row>
  </sheetData>
  <mergeCells count="4">
    <mergeCell ref="A2:I2"/>
    <mergeCell ref="A3:I3"/>
    <mergeCell ref="A5:C5"/>
    <mergeCell ref="A27:B2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scale="97" fitToHeight="0" orientation="landscape"/>
  <headerFooter scaleWithDoc="0">
    <oddFooter>&amp;C&amp;"宋体,常规"&amp;10第&amp;"Arial Narrow,常规"&amp;P&amp;"宋体,常规"页，共&amp;"Arial Narrow,常规"&amp;N&amp;"宋体,常规"页</oddFooter>
  </headerFooter>
</worksheet>
</file>

<file path=xl/worksheets/sheet8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应付账款">
    <pageSetUpPr fitToPage="1"/>
  </sheetPr>
  <dimension ref="A1:K30"/>
  <sheetViews>
    <sheetView showGridLines="0" topLeftCell="A5" workbookViewId="0">
      <selection activeCell="E54" sqref="E54"/>
    </sheetView>
  </sheetViews>
  <sheetFormatPr defaultColWidth="9" defaultRowHeight="15.75" customHeight="1"/>
  <cols>
    <col min="1" max="1" width="4.16666666666667" style="3" customWidth="1"/>
    <col min="2" max="2" width="25.1666666666667" style="3" customWidth="1"/>
    <col min="3" max="3" width="11.6666666666667" style="3" customWidth="1"/>
    <col min="4" max="6" width="18.5" style="3" customWidth="1"/>
    <col min="7" max="7" width="18.5" style="3" hidden="1" customWidth="1" outlineLevel="1"/>
    <col min="8" max="8" width="15.6666666666667" style="3" customWidth="1" collapsed="1"/>
    <col min="9" max="9" width="15.6666666666667" style="3" customWidth="1"/>
    <col min="10" max="10" width="15.5" style="3" customWidth="1"/>
    <col min="11" max="16384" width="9" style="3"/>
  </cols>
  <sheetData>
    <row r="1" customHeight="1" spans="1:11">
      <c r="A1" s="4" t="s">
        <v>398</v>
      </c>
    </row>
    <row r="2" s="1" customFormat="1" ht="30" customHeight="1" spans="1:11">
      <c r="A2" s="5" t="s">
        <v>1623</v>
      </c>
      <c r="B2" s="5"/>
      <c r="C2" s="5"/>
      <c r="D2" s="5"/>
      <c r="E2" s="5"/>
      <c r="F2" s="5"/>
      <c r="G2" s="5"/>
      <c r="H2" s="5"/>
      <c r="I2" s="5"/>
      <c r="J2" s="5"/>
    </row>
    <row r="3" customHeight="1" spans="1:11">
      <c r="A3" s="2" t="str">
        <f>"评估基准日："&amp;TEXT(基本信息输入表!M7,"yyyy年mm月dd日")</f>
        <v>评估基准日：2025年11月30日</v>
      </c>
      <c r="B3" s="2"/>
      <c r="C3" s="2"/>
      <c r="D3" s="2"/>
      <c r="E3" s="2"/>
      <c r="F3" s="2"/>
      <c r="G3" s="2"/>
      <c r="H3" s="2"/>
      <c r="I3" s="2"/>
      <c r="J3" s="2"/>
    </row>
    <row r="4" ht="14.25" customHeight="1" spans="1:11">
      <c r="A4" s="2"/>
      <c r="B4" s="2"/>
      <c r="C4" s="2"/>
      <c r="D4" s="2"/>
      <c r="E4" s="2"/>
      <c r="F4" s="2"/>
      <c r="G4" s="2"/>
      <c r="H4" s="2"/>
      <c r="I4" s="2"/>
      <c r="J4" s="25" t="s">
        <v>1624</v>
      </c>
    </row>
    <row r="5" customHeight="1" spans="1:11">
      <c r="A5" s="8" t="str">
        <f>基本信息输入表!K6&amp;"："&amp;基本信息输入表!M6</f>
        <v>产权持有人：湖北省徽工生物技本研究有限公司</v>
      </c>
      <c r="B5" s="8"/>
      <c r="C5" s="8"/>
      <c r="D5" s="8"/>
      <c r="E5" s="9"/>
      <c r="F5" s="9"/>
      <c r="G5" s="9"/>
      <c r="J5" s="10" t="str">
        <f>"金额单位："&amp;基本信息输入表!M10&amp;"元"</f>
        <v>金额单位：人民币元</v>
      </c>
    </row>
    <row r="6" s="2" customFormat="1" customHeight="1" spans="1:11">
      <c r="A6" s="11" t="s">
        <v>401</v>
      </c>
      <c r="B6" s="11" t="s">
        <v>585</v>
      </c>
      <c r="C6" s="11" t="s">
        <v>618</v>
      </c>
      <c r="D6" s="11" t="s">
        <v>592</v>
      </c>
      <c r="E6" s="11" t="s">
        <v>515</v>
      </c>
      <c r="F6" s="11" t="s">
        <v>1614</v>
      </c>
      <c r="G6" s="12" t="s">
        <v>403</v>
      </c>
      <c r="H6" s="46" t="s">
        <v>597</v>
      </c>
      <c r="I6" s="26" t="s">
        <v>766</v>
      </c>
      <c r="J6" s="11" t="s">
        <v>503</v>
      </c>
      <c r="K6" s="14" t="s">
        <v>518</v>
      </c>
    </row>
    <row r="7" ht="15.6" spans="1:11">
      <c r="A7" s="15" t="str">
        <f>IF(B7="","",ROW()-6)</f>
        <v/>
      </c>
      <c r="B7" s="16"/>
      <c r="C7" s="17"/>
      <c r="D7" s="16"/>
      <c r="E7" s="16"/>
      <c r="F7" s="18"/>
      <c r="G7" s="18"/>
      <c r="H7" s="18"/>
      <c r="I7" s="18"/>
      <c r="J7" s="16"/>
      <c r="K7" s="19" t="s">
        <v>519</v>
      </c>
    </row>
    <row r="8" ht="15.6" spans="1:11">
      <c r="A8" s="15" t="str">
        <f t="shared" ref="A8:A27" si="0">IF(B8="","",ROW()-6)</f>
        <v/>
      </c>
      <c r="B8" s="16"/>
      <c r="C8" s="17"/>
      <c r="D8" s="16"/>
      <c r="E8" s="16"/>
      <c r="F8" s="18"/>
      <c r="G8" s="18"/>
      <c r="H8" s="18"/>
      <c r="I8" s="18"/>
      <c r="J8" s="16"/>
      <c r="K8" s="19" t="s">
        <v>520</v>
      </c>
    </row>
    <row r="9" ht="15.6" spans="1:11">
      <c r="A9" s="15" t="str">
        <f t="shared" si="0"/>
        <v/>
      </c>
      <c r="B9" s="16"/>
      <c r="C9" s="17"/>
      <c r="D9" s="16"/>
      <c r="E9" s="16"/>
      <c r="F9" s="18"/>
      <c r="G9" s="18"/>
      <c r="H9" s="18"/>
      <c r="I9" s="18"/>
      <c r="J9" s="16"/>
      <c r="K9" s="19" t="s">
        <v>521</v>
      </c>
    </row>
    <row r="10" ht="15.6" spans="1:11">
      <c r="A10" s="15" t="str">
        <f t="shared" si="0"/>
        <v/>
      </c>
      <c r="B10" s="16"/>
      <c r="C10" s="17"/>
      <c r="D10" s="16"/>
      <c r="E10" s="16"/>
      <c r="F10" s="18"/>
      <c r="G10" s="18"/>
      <c r="H10" s="18"/>
      <c r="I10" s="18"/>
      <c r="J10" s="16"/>
      <c r="K10" s="19" t="s">
        <v>522</v>
      </c>
    </row>
    <row r="11" ht="15.6" spans="1:11">
      <c r="A11" s="15" t="str">
        <f t="shared" si="0"/>
        <v/>
      </c>
      <c r="B11" s="16"/>
      <c r="C11" s="17"/>
      <c r="D11" s="16"/>
      <c r="E11" s="16"/>
      <c r="F11" s="18"/>
      <c r="G11" s="18"/>
      <c r="H11" s="18"/>
      <c r="I11" s="18"/>
      <c r="J11" s="16"/>
      <c r="K11" s="19" t="s">
        <v>523</v>
      </c>
    </row>
    <row r="12" ht="15.6" spans="1:11">
      <c r="A12" s="15" t="str">
        <f t="shared" si="0"/>
        <v/>
      </c>
      <c r="B12" s="16"/>
      <c r="C12" s="17"/>
      <c r="D12" s="16"/>
      <c r="E12" s="16"/>
      <c r="F12" s="18"/>
      <c r="G12" s="18"/>
      <c r="H12" s="18"/>
      <c r="I12" s="18"/>
      <c r="J12" s="16"/>
      <c r="K12" s="19" t="s">
        <v>524</v>
      </c>
    </row>
    <row r="13" ht="15.6" spans="1:11">
      <c r="A13" s="15" t="str">
        <f t="shared" si="0"/>
        <v/>
      </c>
      <c r="B13" s="16"/>
      <c r="C13" s="17"/>
      <c r="D13" s="16"/>
      <c r="E13" s="16"/>
      <c r="F13" s="18"/>
      <c r="G13" s="18"/>
      <c r="H13" s="18"/>
      <c r="I13" s="18"/>
      <c r="J13" s="16"/>
      <c r="K13" s="19" t="s">
        <v>525</v>
      </c>
    </row>
    <row r="14" ht="15.6" spans="1:11">
      <c r="A14" s="15" t="str">
        <f t="shared" si="0"/>
        <v/>
      </c>
      <c r="B14" s="16"/>
      <c r="C14" s="17"/>
      <c r="D14" s="16"/>
      <c r="E14" s="16"/>
      <c r="F14" s="18"/>
      <c r="G14" s="18"/>
      <c r="H14" s="18"/>
      <c r="I14" s="18"/>
      <c r="J14" s="16"/>
      <c r="K14" s="19" t="s">
        <v>526</v>
      </c>
    </row>
    <row r="15" ht="15.6" spans="1:11">
      <c r="A15" s="15" t="str">
        <f t="shared" si="0"/>
        <v/>
      </c>
      <c r="B15" s="16"/>
      <c r="C15" s="17"/>
      <c r="D15" s="16"/>
      <c r="E15" s="16"/>
      <c r="F15" s="18"/>
      <c r="G15" s="18"/>
      <c r="H15" s="18"/>
      <c r="I15" s="18"/>
      <c r="J15" s="16"/>
      <c r="K15" s="19" t="s">
        <v>527</v>
      </c>
    </row>
    <row r="16" ht="15.6" spans="1:11">
      <c r="A16" s="15" t="str">
        <f t="shared" si="0"/>
        <v/>
      </c>
      <c r="B16" s="16"/>
      <c r="C16" s="17"/>
      <c r="D16" s="16"/>
      <c r="E16" s="16"/>
      <c r="F16" s="18"/>
      <c r="G16" s="18"/>
      <c r="H16" s="18"/>
      <c r="I16" s="18"/>
      <c r="J16" s="16"/>
      <c r="K16" s="19" t="s">
        <v>528</v>
      </c>
    </row>
    <row r="17" ht="15.6" spans="1:11">
      <c r="A17" s="15" t="str">
        <f t="shared" si="0"/>
        <v/>
      </c>
      <c r="B17" s="16"/>
      <c r="C17" s="17"/>
      <c r="D17" s="16"/>
      <c r="E17" s="16"/>
      <c r="F17" s="18"/>
      <c r="G17" s="18"/>
      <c r="H17" s="18"/>
      <c r="I17" s="18"/>
      <c r="J17" s="16"/>
      <c r="K17" s="19" t="s">
        <v>529</v>
      </c>
    </row>
    <row r="18" ht="15.6" spans="1:11">
      <c r="A18" s="15" t="str">
        <f t="shared" si="0"/>
        <v/>
      </c>
      <c r="B18" s="16"/>
      <c r="C18" s="17"/>
      <c r="D18" s="16"/>
      <c r="E18" s="16"/>
      <c r="F18" s="18"/>
      <c r="G18" s="18"/>
      <c r="H18" s="18"/>
      <c r="I18" s="18"/>
      <c r="J18" s="16"/>
      <c r="K18" s="19" t="s">
        <v>530</v>
      </c>
    </row>
    <row r="19" ht="15.6" spans="1:11">
      <c r="A19" s="15" t="str">
        <f t="shared" si="0"/>
        <v/>
      </c>
      <c r="B19" s="16"/>
      <c r="C19" s="17"/>
      <c r="D19" s="16"/>
      <c r="E19" s="16"/>
      <c r="F19" s="18"/>
      <c r="G19" s="18"/>
      <c r="H19" s="18"/>
      <c r="I19" s="18"/>
      <c r="J19" s="16"/>
      <c r="K19" s="19" t="s">
        <v>531</v>
      </c>
    </row>
    <row r="20" ht="15.6" spans="1:11">
      <c r="A20" s="15" t="str">
        <f t="shared" si="0"/>
        <v/>
      </c>
      <c r="B20" s="16"/>
      <c r="C20" s="17"/>
      <c r="D20" s="16"/>
      <c r="E20" s="16"/>
      <c r="F20" s="18"/>
      <c r="G20" s="18"/>
      <c r="H20" s="18"/>
      <c r="I20" s="18"/>
      <c r="J20" s="16"/>
      <c r="K20" s="19" t="s">
        <v>532</v>
      </c>
    </row>
    <row r="21" ht="15.6" spans="1:11">
      <c r="A21" s="15" t="str">
        <f t="shared" si="0"/>
        <v/>
      </c>
      <c r="B21" s="16"/>
      <c r="C21" s="17"/>
      <c r="D21" s="16"/>
      <c r="E21" s="16"/>
      <c r="F21" s="18"/>
      <c r="G21" s="18"/>
      <c r="H21" s="18"/>
      <c r="I21" s="18"/>
      <c r="J21" s="16"/>
      <c r="K21" s="19" t="s">
        <v>533</v>
      </c>
    </row>
    <row r="22" ht="15.6" spans="1:11">
      <c r="A22" s="15" t="str">
        <f t="shared" si="0"/>
        <v/>
      </c>
      <c r="B22" s="16"/>
      <c r="C22" s="17"/>
      <c r="D22" s="16"/>
      <c r="E22" s="16"/>
      <c r="F22" s="18"/>
      <c r="G22" s="18"/>
      <c r="H22" s="18"/>
      <c r="I22" s="18"/>
      <c r="J22" s="16"/>
      <c r="K22" s="19" t="s">
        <v>538</v>
      </c>
    </row>
    <row r="23" ht="15.6" spans="1:11">
      <c r="A23" s="15" t="str">
        <f t="shared" si="0"/>
        <v/>
      </c>
      <c r="B23" s="16"/>
      <c r="C23" s="17"/>
      <c r="D23" s="16"/>
      <c r="E23" s="16"/>
      <c r="F23" s="18"/>
      <c r="G23" s="18"/>
      <c r="H23" s="18"/>
      <c r="I23" s="18"/>
      <c r="J23" s="16"/>
      <c r="K23" s="19" t="s">
        <v>539</v>
      </c>
    </row>
    <row r="24" ht="15.6" spans="1:11">
      <c r="A24" s="15" t="str">
        <f t="shared" si="0"/>
        <v/>
      </c>
      <c r="B24" s="16"/>
      <c r="C24" s="17"/>
      <c r="D24" s="16"/>
      <c r="E24" s="16"/>
      <c r="F24" s="18"/>
      <c r="G24" s="18"/>
      <c r="H24" s="18"/>
      <c r="I24" s="18"/>
      <c r="J24" s="16"/>
      <c r="K24" s="19" t="s">
        <v>540</v>
      </c>
    </row>
    <row r="25" ht="15.6" spans="1:11">
      <c r="A25" s="15" t="str">
        <f t="shared" si="0"/>
        <v/>
      </c>
      <c r="B25" s="16"/>
      <c r="C25" s="17"/>
      <c r="D25" s="16"/>
      <c r="E25" s="16"/>
      <c r="F25" s="18"/>
      <c r="G25" s="18"/>
      <c r="H25" s="18"/>
      <c r="I25" s="18"/>
      <c r="J25" s="16"/>
      <c r="K25" s="19" t="s">
        <v>541</v>
      </c>
    </row>
    <row r="26" ht="15.6" spans="1:11">
      <c r="A26" s="15" t="str">
        <f t="shared" si="0"/>
        <v/>
      </c>
      <c r="B26" s="16"/>
      <c r="C26" s="17"/>
      <c r="D26" s="16"/>
      <c r="E26" s="16"/>
      <c r="F26" s="18"/>
      <c r="G26" s="18"/>
      <c r="H26" s="18"/>
      <c r="I26" s="18"/>
      <c r="J26" s="16"/>
      <c r="K26" s="19" t="s">
        <v>542</v>
      </c>
    </row>
    <row r="27" ht="15.6" spans="1:11">
      <c r="A27" s="15" t="str">
        <f t="shared" si="0"/>
        <v/>
      </c>
      <c r="B27" s="16"/>
      <c r="C27" s="17"/>
      <c r="D27" s="16"/>
      <c r="E27" s="16"/>
      <c r="F27" s="18"/>
      <c r="G27" s="18"/>
      <c r="H27" s="18"/>
      <c r="I27" s="18"/>
      <c r="J27" s="16"/>
      <c r="K27" s="19" t="s">
        <v>627</v>
      </c>
    </row>
    <row r="28" customHeight="1" spans="1:11">
      <c r="A28" s="20" t="s">
        <v>511</v>
      </c>
      <c r="B28" s="21"/>
      <c r="C28" s="22"/>
      <c r="D28" s="22"/>
      <c r="E28" s="22"/>
      <c r="F28" s="18"/>
      <c r="G28" s="18">
        <f>SUM(G7:G27)</f>
        <v>0</v>
      </c>
      <c r="H28" s="18">
        <f>SUM(H7:H27)</f>
        <v>0</v>
      </c>
      <c r="I28" s="18">
        <f>SUM(I7:I27)</f>
        <v>0</v>
      </c>
      <c r="J28" s="23"/>
    </row>
    <row r="29" customHeight="1" spans="1:11">
      <c r="A29" s="3" t="str">
        <f>基本信息输入表!$K$6&amp;"填表人："&amp;基本信息输入表!$M$88</f>
        <v>产权持有人填表人：袁佳</v>
      </c>
      <c r="H29" s="3" t="str">
        <f>"评估人员："&amp;基本信息输入表!$Q$88</f>
        <v>评估人员：韩策</v>
      </c>
      <c r="K29" s="27"/>
    </row>
    <row r="30" customHeight="1" spans="1:11">
      <c r="A30" s="3" t="str">
        <f>"填表日期："&amp;YEAR(基本信息输入表!$O$88)&amp;"年"&amp;MONTH(基本信息输入表!$O$88)&amp;"月"&amp;DAY(基本信息输入表!$O$88)&amp;"日"</f>
        <v>填表日期：2025年12月15日</v>
      </c>
    </row>
  </sheetData>
  <mergeCells count="4">
    <mergeCell ref="A2:J2"/>
    <mergeCell ref="A3:J3"/>
    <mergeCell ref="A5:D5"/>
    <mergeCell ref="A28:B28"/>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scale="71" fitToHeight="0" orientation="landscape"/>
  <headerFooter scaleWithDoc="0">
    <oddFooter>&amp;C&amp;"宋体,常规"&amp;10第&amp;"Arial Narrow,常规"&amp;P&amp;"宋体,常规"页，共&amp;"Arial Narrow,常规"&amp;N&amp;"宋体,常规"页</oddFooter>
  </headerFooter>
</worksheet>
</file>

<file path=xl/worksheets/sheet8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16">
    <pageSetUpPr fitToPage="1"/>
  </sheetPr>
  <dimension ref="A1:K29"/>
  <sheetViews>
    <sheetView showGridLines="0" zoomScaleSheetLayoutView="115" topLeftCell="A4" workbookViewId="0">
      <selection activeCell="E54" sqref="E54"/>
    </sheetView>
  </sheetViews>
  <sheetFormatPr defaultColWidth="9" defaultRowHeight="13.2"/>
  <cols>
    <col min="1" max="1" width="5.16666666666667" style="3" customWidth="1"/>
    <col min="2" max="6" width="13.6666666666667" style="3" customWidth="1"/>
    <col min="7" max="7" width="13.6666666666667" style="3" hidden="1" customWidth="1" outlineLevel="1"/>
    <col min="8" max="8" width="13.6666666666667" style="3" customWidth="1" collapsed="1"/>
    <col min="9" max="10" width="13.6666666666667" style="3" customWidth="1"/>
    <col min="11" max="11" width="8" style="3" customWidth="1"/>
    <col min="12" max="16384" width="9" style="3"/>
  </cols>
  <sheetData>
    <row r="1" ht="15.75" customHeight="1" spans="1:11">
      <c r="A1" s="4" t="s">
        <v>398</v>
      </c>
    </row>
    <row r="2" s="1" customFormat="1" ht="30" customHeight="1" spans="1:11">
      <c r="A2" s="5" t="s">
        <v>1625</v>
      </c>
      <c r="B2" s="5"/>
      <c r="C2" s="5"/>
      <c r="D2" s="5"/>
      <c r="E2" s="5"/>
      <c r="F2" s="5"/>
      <c r="G2" s="5"/>
      <c r="H2" s="5"/>
      <c r="I2" s="5"/>
      <c r="J2" s="5"/>
    </row>
    <row r="3" ht="15.75" customHeight="1" spans="1:11">
      <c r="A3" s="2" t="str">
        <f>"评估基准日："&amp;TEXT(基本信息输入表!M7,"yyyy年mm月dd日")</f>
        <v>评估基准日：2025年11月30日</v>
      </c>
      <c r="B3" s="2"/>
      <c r="C3" s="2"/>
      <c r="D3" s="2"/>
      <c r="E3" s="2"/>
      <c r="F3" s="2"/>
      <c r="G3" s="2"/>
      <c r="H3" s="2"/>
      <c r="I3" s="2"/>
      <c r="J3" s="2"/>
    </row>
    <row r="4" ht="14.25" customHeight="1" spans="1:11">
      <c r="A4" s="2"/>
      <c r="B4" s="2"/>
      <c r="C4" s="2"/>
      <c r="D4" s="2"/>
      <c r="E4" s="2"/>
      <c r="F4" s="2"/>
      <c r="G4" s="2"/>
      <c r="H4" s="2"/>
      <c r="I4" s="2"/>
      <c r="J4" s="25" t="s">
        <v>1626</v>
      </c>
    </row>
    <row r="5" ht="15.75" customHeight="1" spans="1:11">
      <c r="A5" s="8" t="str">
        <f>基本信息输入表!K6&amp;"："&amp;基本信息输入表!M6</f>
        <v>产权持有人：湖北省徽工生物技本研究有限公司</v>
      </c>
      <c r="B5" s="8"/>
      <c r="C5" s="8"/>
      <c r="D5" s="8"/>
      <c r="E5" s="9"/>
      <c r="F5" s="9"/>
      <c r="G5" s="9"/>
      <c r="J5" s="10" t="str">
        <f>"金额单位："&amp;基本信息输入表!M10&amp;"元"</f>
        <v>金额单位：人民币元</v>
      </c>
    </row>
    <row r="6" s="2" customFormat="1" ht="15.75" customHeight="1" spans="1:11">
      <c r="A6" s="11" t="s">
        <v>401</v>
      </c>
      <c r="B6" s="11" t="s">
        <v>585</v>
      </c>
      <c r="C6" s="11" t="s">
        <v>618</v>
      </c>
      <c r="D6" s="11" t="s">
        <v>592</v>
      </c>
      <c r="E6" s="11" t="s">
        <v>515</v>
      </c>
      <c r="F6" s="11" t="s">
        <v>1614</v>
      </c>
      <c r="G6" s="12" t="s">
        <v>1627</v>
      </c>
      <c r="H6" s="46" t="s">
        <v>597</v>
      </c>
      <c r="I6" s="11" t="s">
        <v>405</v>
      </c>
      <c r="J6" s="11" t="s">
        <v>503</v>
      </c>
      <c r="K6" s="14" t="s">
        <v>518</v>
      </c>
    </row>
    <row r="7" spans="1:11">
      <c r="A7" s="15" t="str">
        <f>IF(B7="","",ROW()-6)</f>
        <v/>
      </c>
      <c r="B7" s="16"/>
      <c r="C7" s="17"/>
      <c r="D7" s="16"/>
      <c r="E7" s="47"/>
      <c r="F7" s="18"/>
      <c r="G7" s="18"/>
      <c r="H7" s="18"/>
      <c r="I7" s="18"/>
      <c r="J7" s="16"/>
      <c r="K7" s="19" t="s">
        <v>519</v>
      </c>
    </row>
    <row r="8" spans="1:11">
      <c r="A8" s="15" t="str">
        <f t="shared" ref="A8:A26" si="0">IF(B8="","",ROW()-6)</f>
        <v/>
      </c>
      <c r="B8" s="16"/>
      <c r="C8" s="17"/>
      <c r="D8" s="16"/>
      <c r="E8" s="47"/>
      <c r="F8" s="18"/>
      <c r="G8" s="18"/>
      <c r="H8" s="18"/>
      <c r="I8" s="18"/>
      <c r="J8" s="16"/>
      <c r="K8" s="19" t="s">
        <v>520</v>
      </c>
    </row>
    <row r="9" spans="1:11">
      <c r="A9" s="15" t="str">
        <f t="shared" si="0"/>
        <v/>
      </c>
      <c r="B9" s="16"/>
      <c r="C9" s="17"/>
      <c r="D9" s="16"/>
      <c r="E9" s="47"/>
      <c r="F9" s="18"/>
      <c r="G9" s="18"/>
      <c r="H9" s="18"/>
      <c r="I9" s="18"/>
      <c r="J9" s="16"/>
      <c r="K9" s="19" t="s">
        <v>521</v>
      </c>
    </row>
    <row r="10" spans="1:11">
      <c r="A10" s="15" t="str">
        <f t="shared" si="0"/>
        <v/>
      </c>
      <c r="B10" s="16"/>
      <c r="C10" s="17"/>
      <c r="D10" s="16"/>
      <c r="E10" s="47"/>
      <c r="F10" s="18"/>
      <c r="G10" s="18"/>
      <c r="H10" s="18"/>
      <c r="I10" s="18"/>
      <c r="J10" s="16"/>
      <c r="K10" s="19" t="s">
        <v>522</v>
      </c>
    </row>
    <row r="11" spans="1:11">
      <c r="A11" s="15" t="str">
        <f t="shared" si="0"/>
        <v/>
      </c>
      <c r="B11" s="16"/>
      <c r="C11" s="17"/>
      <c r="D11" s="16"/>
      <c r="E11" s="47"/>
      <c r="F11" s="18"/>
      <c r="G11" s="18"/>
      <c r="H11" s="18"/>
      <c r="I11" s="18"/>
      <c r="J11" s="16"/>
      <c r="K11" s="19" t="s">
        <v>523</v>
      </c>
    </row>
    <row r="12" spans="1:11">
      <c r="A12" s="15" t="str">
        <f t="shared" si="0"/>
        <v/>
      </c>
      <c r="B12" s="16"/>
      <c r="C12" s="17"/>
      <c r="D12" s="16"/>
      <c r="E12" s="47"/>
      <c r="F12" s="18"/>
      <c r="G12" s="18"/>
      <c r="H12" s="18"/>
      <c r="I12" s="18"/>
      <c r="J12" s="16"/>
      <c r="K12" s="19" t="s">
        <v>524</v>
      </c>
    </row>
    <row r="13" spans="1:11">
      <c r="A13" s="15" t="str">
        <f t="shared" si="0"/>
        <v/>
      </c>
      <c r="B13" s="16"/>
      <c r="C13" s="17"/>
      <c r="D13" s="16"/>
      <c r="E13" s="47"/>
      <c r="F13" s="18"/>
      <c r="G13" s="18"/>
      <c r="H13" s="18"/>
      <c r="I13" s="18"/>
      <c r="J13" s="16"/>
      <c r="K13" s="19" t="s">
        <v>525</v>
      </c>
    </row>
    <row r="14" spans="1:11">
      <c r="A14" s="15" t="str">
        <f t="shared" si="0"/>
        <v/>
      </c>
      <c r="B14" s="16"/>
      <c r="C14" s="17"/>
      <c r="D14" s="16"/>
      <c r="E14" s="47"/>
      <c r="F14" s="18"/>
      <c r="G14" s="18"/>
      <c r="H14" s="18"/>
      <c r="I14" s="18"/>
      <c r="J14" s="16"/>
      <c r="K14" s="19" t="s">
        <v>526</v>
      </c>
    </row>
    <row r="15" spans="1:11">
      <c r="A15" s="15" t="str">
        <f t="shared" si="0"/>
        <v/>
      </c>
      <c r="B15" s="16"/>
      <c r="C15" s="17"/>
      <c r="D15" s="16"/>
      <c r="E15" s="47"/>
      <c r="F15" s="18"/>
      <c r="G15" s="18"/>
      <c r="H15" s="18"/>
      <c r="I15" s="18"/>
      <c r="J15" s="16"/>
      <c r="K15" s="19" t="s">
        <v>527</v>
      </c>
    </row>
    <row r="16" spans="1:11">
      <c r="A16" s="15" t="str">
        <f t="shared" si="0"/>
        <v/>
      </c>
      <c r="B16" s="16"/>
      <c r="C16" s="17"/>
      <c r="D16" s="16"/>
      <c r="E16" s="47"/>
      <c r="F16" s="18"/>
      <c r="G16" s="18"/>
      <c r="H16" s="18"/>
      <c r="I16" s="18"/>
      <c r="J16" s="16"/>
      <c r="K16" s="19" t="s">
        <v>528</v>
      </c>
    </row>
    <row r="17" spans="1:11">
      <c r="A17" s="15" t="str">
        <f t="shared" si="0"/>
        <v/>
      </c>
      <c r="B17" s="16"/>
      <c r="C17" s="17"/>
      <c r="D17" s="16"/>
      <c r="E17" s="47"/>
      <c r="F17" s="18"/>
      <c r="G17" s="18"/>
      <c r="H17" s="18"/>
      <c r="I17" s="18"/>
      <c r="J17" s="16"/>
      <c r="K17" s="19" t="s">
        <v>529</v>
      </c>
    </row>
    <row r="18" spans="1:11">
      <c r="A18" s="15" t="str">
        <f t="shared" si="0"/>
        <v/>
      </c>
      <c r="B18" s="16"/>
      <c r="C18" s="17"/>
      <c r="D18" s="16"/>
      <c r="E18" s="47"/>
      <c r="F18" s="18"/>
      <c r="G18" s="18"/>
      <c r="H18" s="18"/>
      <c r="I18" s="18"/>
      <c r="J18" s="16"/>
      <c r="K18" s="19" t="s">
        <v>530</v>
      </c>
    </row>
    <row r="19" spans="1:11">
      <c r="A19" s="15" t="str">
        <f t="shared" si="0"/>
        <v/>
      </c>
      <c r="B19" s="16"/>
      <c r="C19" s="17"/>
      <c r="D19" s="16"/>
      <c r="E19" s="47"/>
      <c r="F19" s="18"/>
      <c r="G19" s="18"/>
      <c r="H19" s="18"/>
      <c r="I19" s="18"/>
      <c r="J19" s="16"/>
      <c r="K19" s="19" t="s">
        <v>531</v>
      </c>
    </row>
    <row r="20" spans="1:11">
      <c r="A20" s="15" t="str">
        <f t="shared" si="0"/>
        <v/>
      </c>
      <c r="B20" s="16"/>
      <c r="C20" s="17"/>
      <c r="D20" s="16"/>
      <c r="E20" s="47"/>
      <c r="F20" s="18"/>
      <c r="G20" s="18"/>
      <c r="H20" s="18"/>
      <c r="I20" s="18"/>
      <c r="J20" s="16"/>
      <c r="K20" s="19" t="s">
        <v>532</v>
      </c>
    </row>
    <row r="21" spans="1:11">
      <c r="A21" s="15" t="str">
        <f t="shared" si="0"/>
        <v/>
      </c>
      <c r="B21" s="16"/>
      <c r="C21" s="17"/>
      <c r="D21" s="16"/>
      <c r="E21" s="47"/>
      <c r="F21" s="18"/>
      <c r="G21" s="18"/>
      <c r="H21" s="18"/>
      <c r="I21" s="18"/>
      <c r="J21" s="16"/>
      <c r="K21" s="19" t="s">
        <v>533</v>
      </c>
    </row>
    <row r="22" spans="1:11">
      <c r="A22" s="15" t="str">
        <f t="shared" si="0"/>
        <v/>
      </c>
      <c r="B22" s="16"/>
      <c r="C22" s="17"/>
      <c r="D22" s="16"/>
      <c r="E22" s="47"/>
      <c r="F22" s="18"/>
      <c r="G22" s="18"/>
      <c r="H22" s="18"/>
      <c r="I22" s="18"/>
      <c r="J22" s="16"/>
      <c r="K22" s="19" t="s">
        <v>538</v>
      </c>
    </row>
    <row r="23" spans="1:11">
      <c r="A23" s="15" t="str">
        <f t="shared" si="0"/>
        <v/>
      </c>
      <c r="B23" s="16"/>
      <c r="C23" s="17"/>
      <c r="D23" s="16"/>
      <c r="E23" s="47"/>
      <c r="F23" s="18"/>
      <c r="G23" s="18"/>
      <c r="H23" s="18"/>
      <c r="I23" s="18"/>
      <c r="J23" s="16"/>
      <c r="K23" s="19" t="s">
        <v>539</v>
      </c>
    </row>
    <row r="24" spans="1:11">
      <c r="A24" s="15" t="str">
        <f t="shared" si="0"/>
        <v/>
      </c>
      <c r="B24" s="16"/>
      <c r="C24" s="17"/>
      <c r="D24" s="16"/>
      <c r="E24" s="47"/>
      <c r="F24" s="18"/>
      <c r="G24" s="18"/>
      <c r="H24" s="18"/>
      <c r="I24" s="18"/>
      <c r="J24" s="16"/>
      <c r="K24" s="19" t="s">
        <v>540</v>
      </c>
    </row>
    <row r="25" spans="1:11">
      <c r="A25" s="15" t="str">
        <f t="shared" si="0"/>
        <v/>
      </c>
      <c r="B25" s="16"/>
      <c r="C25" s="17"/>
      <c r="D25" s="16"/>
      <c r="E25" s="47"/>
      <c r="F25" s="18"/>
      <c r="G25" s="18"/>
      <c r="H25" s="18"/>
      <c r="I25" s="18"/>
      <c r="J25" s="16"/>
      <c r="K25" s="19" t="s">
        <v>541</v>
      </c>
    </row>
    <row r="26" spans="1:11">
      <c r="A26" s="15" t="str">
        <f t="shared" si="0"/>
        <v/>
      </c>
      <c r="B26" s="16"/>
      <c r="C26" s="17"/>
      <c r="D26" s="16"/>
      <c r="E26" s="47"/>
      <c r="F26" s="18"/>
      <c r="G26" s="18"/>
      <c r="H26" s="18"/>
      <c r="I26" s="18"/>
      <c r="J26" s="16"/>
      <c r="K26" s="19" t="s">
        <v>542</v>
      </c>
    </row>
    <row r="27" ht="15.75" customHeight="1" spans="1:11">
      <c r="A27" s="20" t="s">
        <v>511</v>
      </c>
      <c r="B27" s="21"/>
      <c r="C27" s="22"/>
      <c r="D27" s="22"/>
      <c r="E27" s="22"/>
      <c r="F27" s="18"/>
      <c r="G27" s="18">
        <f>SUM(G7:G26)</f>
        <v>0</v>
      </c>
      <c r="H27" s="18">
        <f>SUM(H7:H26)</f>
        <v>0</v>
      </c>
      <c r="I27" s="18">
        <f>SUM(I7:I26)</f>
        <v>0</v>
      </c>
      <c r="J27" s="23"/>
    </row>
    <row r="28" ht="15.75" customHeight="1" spans="1:11">
      <c r="A28" s="3" t="str">
        <f>基本信息输入表!$K$6&amp;"填表人："&amp;基本信息输入表!$M$89</f>
        <v>产权持有人填表人：袁佳</v>
      </c>
      <c r="H28" s="3" t="str">
        <f>"评估人员："&amp;基本信息输入表!$Q$89</f>
        <v>评估人员：韩策</v>
      </c>
      <c r="K28" s="27"/>
    </row>
    <row r="29" ht="15.75" customHeight="1" spans="1:11">
      <c r="A29" s="3" t="str">
        <f>"填表日期："&amp;YEAR(基本信息输入表!$O$89)&amp;"年"&amp;MONTH(基本信息输入表!$O$89)&amp;"月"&amp;DAY(基本信息输入表!$O$89)&amp;"日"</f>
        <v>填表日期：2025年12月15日</v>
      </c>
    </row>
  </sheetData>
  <mergeCells count="4">
    <mergeCell ref="A2:J2"/>
    <mergeCell ref="A3:J3"/>
    <mergeCell ref="A5:D5"/>
    <mergeCell ref="A27:B2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scale="91" fitToHeight="0" orientation="landscape"/>
  <headerFooter scaleWithDoc="0">
    <oddFooter>&amp;C&amp;"宋体,常规"&amp;10第&amp;"Arial Narrow,常规"&amp;P&amp;"宋体,常规"页，共&amp;"Arial Narrow,常规"&amp;N&amp;"宋体,常规"页</oddFooter>
  </headerFooter>
</worksheet>
</file>

<file path=xl/worksheets/sheet8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预收账款">
    <pageSetUpPr fitToPage="1"/>
  </sheetPr>
  <dimension ref="A1:K29"/>
  <sheetViews>
    <sheetView showGridLines="0" topLeftCell="A3" workbookViewId="0">
      <selection activeCell="E54" sqref="E54"/>
    </sheetView>
  </sheetViews>
  <sheetFormatPr defaultColWidth="9" defaultRowHeight="15.75" customHeight="1"/>
  <cols>
    <col min="1" max="1" width="5.16666666666667" style="3" customWidth="1"/>
    <col min="2" max="2" width="13.6666666666667" style="3" customWidth="1"/>
    <col min="3" max="6" width="12.5" style="3" customWidth="1"/>
    <col min="7" max="7" width="12.5" style="3" hidden="1" customWidth="1" outlineLevel="1"/>
    <col min="8" max="8" width="12.5" style="3" customWidth="1" collapsed="1"/>
    <col min="9" max="9" width="12.5" style="3" customWidth="1"/>
    <col min="10" max="10" width="16.6666666666667" style="3" customWidth="1"/>
    <col min="11" max="11" width="8" style="3" customWidth="1"/>
    <col min="12" max="16384" width="9" style="3"/>
  </cols>
  <sheetData>
    <row r="1" customHeight="1" spans="1:11">
      <c r="A1" s="4" t="s">
        <v>398</v>
      </c>
    </row>
    <row r="2" s="1" customFormat="1" ht="30" customHeight="1" spans="1:11">
      <c r="A2" s="5" t="s">
        <v>1628</v>
      </c>
      <c r="B2" s="5"/>
      <c r="C2" s="5"/>
      <c r="D2" s="5"/>
      <c r="E2" s="5"/>
      <c r="F2" s="5"/>
      <c r="G2" s="5"/>
      <c r="H2" s="5"/>
      <c r="I2" s="5"/>
      <c r="J2" s="5"/>
    </row>
    <row r="3" customHeight="1" spans="1:11">
      <c r="A3" s="2" t="str">
        <f>"评估基准日："&amp;TEXT(基本信息输入表!M7,"yyyy年mm月dd日")</f>
        <v>评估基准日：2025年11月30日</v>
      </c>
      <c r="B3" s="2"/>
      <c r="C3" s="2"/>
      <c r="D3" s="2"/>
      <c r="E3" s="2"/>
      <c r="F3" s="2"/>
      <c r="G3" s="2"/>
      <c r="H3" s="2"/>
      <c r="I3" s="2"/>
      <c r="J3" s="2"/>
    </row>
    <row r="4" ht="14.25" customHeight="1" spans="1:11">
      <c r="A4" s="2"/>
      <c r="B4" s="2"/>
      <c r="C4" s="2"/>
      <c r="D4" s="2"/>
      <c r="E4" s="2"/>
      <c r="F4" s="2"/>
      <c r="G4" s="2"/>
      <c r="H4" s="2"/>
      <c r="I4" s="2"/>
      <c r="J4" s="25" t="s">
        <v>1629</v>
      </c>
    </row>
    <row r="5" customHeight="1" spans="1:11">
      <c r="A5" s="8" t="str">
        <f>基本信息输入表!K6&amp;"："&amp;基本信息输入表!M6</f>
        <v>产权持有人：湖北省徽工生物技本研究有限公司</v>
      </c>
      <c r="B5" s="8"/>
      <c r="C5" s="8"/>
      <c r="D5" s="8"/>
      <c r="E5" s="9"/>
      <c r="F5" s="9"/>
      <c r="G5" s="9"/>
      <c r="J5" s="10" t="str">
        <f>"金额单位："&amp;基本信息输入表!M10&amp;"元"</f>
        <v>金额单位：人民币元</v>
      </c>
    </row>
    <row r="6" s="2" customFormat="1" customHeight="1" spans="1:11">
      <c r="A6" s="11" t="s">
        <v>401</v>
      </c>
      <c r="B6" s="11" t="s">
        <v>585</v>
      </c>
      <c r="C6" s="11" t="s">
        <v>618</v>
      </c>
      <c r="D6" s="11" t="s">
        <v>592</v>
      </c>
      <c r="E6" s="11" t="s">
        <v>515</v>
      </c>
      <c r="F6" s="11" t="s">
        <v>1614</v>
      </c>
      <c r="G6" s="12" t="s">
        <v>1627</v>
      </c>
      <c r="H6" s="46" t="s">
        <v>597</v>
      </c>
      <c r="I6" s="11" t="s">
        <v>405</v>
      </c>
      <c r="J6" s="11" t="s">
        <v>503</v>
      </c>
      <c r="K6" s="14" t="s">
        <v>518</v>
      </c>
    </row>
    <row r="7" ht="15.6" spans="1:11">
      <c r="A7" s="15" t="str">
        <f>IF(B7="","",ROW()-6)</f>
        <v/>
      </c>
      <c r="B7" s="16"/>
      <c r="C7" s="17"/>
      <c r="D7" s="16"/>
      <c r="E7" s="47"/>
      <c r="F7" s="18"/>
      <c r="G7" s="18"/>
      <c r="H7" s="18"/>
      <c r="I7" s="18"/>
      <c r="J7" s="16"/>
      <c r="K7" s="19" t="s">
        <v>519</v>
      </c>
    </row>
    <row r="8" ht="15.6" spans="1:11">
      <c r="A8" s="15" t="str">
        <f t="shared" ref="A8:A26" si="0">IF(B8="","",ROW()-6)</f>
        <v/>
      </c>
      <c r="B8" s="16"/>
      <c r="C8" s="17"/>
      <c r="D8" s="16"/>
      <c r="E8" s="47"/>
      <c r="F8" s="18"/>
      <c r="G8" s="18"/>
      <c r="H8" s="18"/>
      <c r="I8" s="18"/>
      <c r="J8" s="16"/>
      <c r="K8" s="19" t="s">
        <v>520</v>
      </c>
    </row>
    <row r="9" ht="15.6" spans="1:11">
      <c r="A9" s="15" t="str">
        <f t="shared" si="0"/>
        <v/>
      </c>
      <c r="B9" s="16"/>
      <c r="C9" s="17"/>
      <c r="D9" s="16"/>
      <c r="E9" s="47"/>
      <c r="F9" s="18"/>
      <c r="G9" s="18"/>
      <c r="H9" s="18"/>
      <c r="I9" s="18"/>
      <c r="J9" s="16"/>
      <c r="K9" s="19" t="s">
        <v>521</v>
      </c>
    </row>
    <row r="10" ht="15.6" spans="1:11">
      <c r="A10" s="15" t="str">
        <f t="shared" si="0"/>
        <v/>
      </c>
      <c r="B10" s="16"/>
      <c r="C10" s="17"/>
      <c r="D10" s="16"/>
      <c r="E10" s="47"/>
      <c r="F10" s="18"/>
      <c r="G10" s="18"/>
      <c r="H10" s="18"/>
      <c r="I10" s="18"/>
      <c r="J10" s="16"/>
      <c r="K10" s="19" t="s">
        <v>522</v>
      </c>
    </row>
    <row r="11" ht="15.6" spans="1:11">
      <c r="A11" s="15" t="str">
        <f t="shared" si="0"/>
        <v/>
      </c>
      <c r="B11" s="16"/>
      <c r="C11" s="17"/>
      <c r="D11" s="16"/>
      <c r="E11" s="47"/>
      <c r="F11" s="18"/>
      <c r="G11" s="18"/>
      <c r="H11" s="18"/>
      <c r="I11" s="18"/>
      <c r="J11" s="16"/>
      <c r="K11" s="19" t="s">
        <v>523</v>
      </c>
    </row>
    <row r="12" ht="15.6" spans="1:11">
      <c r="A12" s="15" t="str">
        <f t="shared" si="0"/>
        <v/>
      </c>
      <c r="B12" s="16"/>
      <c r="C12" s="17"/>
      <c r="D12" s="16"/>
      <c r="E12" s="47"/>
      <c r="F12" s="18"/>
      <c r="G12" s="18"/>
      <c r="H12" s="18"/>
      <c r="I12" s="18"/>
      <c r="J12" s="16"/>
      <c r="K12" s="19" t="s">
        <v>524</v>
      </c>
    </row>
    <row r="13" ht="15.6" spans="1:11">
      <c r="A13" s="15" t="str">
        <f t="shared" si="0"/>
        <v/>
      </c>
      <c r="B13" s="16"/>
      <c r="C13" s="17"/>
      <c r="D13" s="16"/>
      <c r="E13" s="47"/>
      <c r="F13" s="18"/>
      <c r="G13" s="18"/>
      <c r="H13" s="18"/>
      <c r="I13" s="18"/>
      <c r="J13" s="16"/>
      <c r="K13" s="19" t="s">
        <v>525</v>
      </c>
    </row>
    <row r="14" ht="15.6" spans="1:11">
      <c r="A14" s="15" t="str">
        <f t="shared" si="0"/>
        <v/>
      </c>
      <c r="B14" s="16"/>
      <c r="C14" s="17"/>
      <c r="D14" s="16"/>
      <c r="E14" s="47"/>
      <c r="F14" s="18"/>
      <c r="G14" s="18"/>
      <c r="H14" s="18"/>
      <c r="I14" s="18"/>
      <c r="J14" s="16"/>
      <c r="K14" s="19" t="s">
        <v>526</v>
      </c>
    </row>
    <row r="15" ht="15.6" spans="1:11">
      <c r="A15" s="15" t="str">
        <f t="shared" si="0"/>
        <v/>
      </c>
      <c r="B15" s="16"/>
      <c r="C15" s="17"/>
      <c r="D15" s="16"/>
      <c r="E15" s="47"/>
      <c r="F15" s="18"/>
      <c r="G15" s="18"/>
      <c r="H15" s="18"/>
      <c r="I15" s="18"/>
      <c r="J15" s="16"/>
      <c r="K15" s="19" t="s">
        <v>527</v>
      </c>
    </row>
    <row r="16" ht="15.6" spans="1:11">
      <c r="A16" s="15" t="str">
        <f t="shared" si="0"/>
        <v/>
      </c>
      <c r="B16" s="16"/>
      <c r="C16" s="17"/>
      <c r="D16" s="16"/>
      <c r="E16" s="47"/>
      <c r="F16" s="18"/>
      <c r="G16" s="18"/>
      <c r="H16" s="18"/>
      <c r="I16" s="18"/>
      <c r="J16" s="16"/>
      <c r="K16" s="19" t="s">
        <v>528</v>
      </c>
    </row>
    <row r="17" ht="15.6" spans="1:11">
      <c r="A17" s="15" t="str">
        <f t="shared" si="0"/>
        <v/>
      </c>
      <c r="B17" s="16"/>
      <c r="C17" s="17"/>
      <c r="D17" s="16"/>
      <c r="E17" s="47"/>
      <c r="F17" s="18"/>
      <c r="G17" s="18"/>
      <c r="H17" s="18"/>
      <c r="I17" s="18"/>
      <c r="J17" s="16"/>
      <c r="K17" s="19" t="s">
        <v>529</v>
      </c>
    </row>
    <row r="18" ht="15.6" spans="1:11">
      <c r="A18" s="15" t="str">
        <f t="shared" si="0"/>
        <v/>
      </c>
      <c r="B18" s="16"/>
      <c r="C18" s="17"/>
      <c r="D18" s="16"/>
      <c r="E18" s="47"/>
      <c r="F18" s="18"/>
      <c r="G18" s="18"/>
      <c r="H18" s="18"/>
      <c r="I18" s="18"/>
      <c r="J18" s="16"/>
      <c r="K18" s="19" t="s">
        <v>530</v>
      </c>
    </row>
    <row r="19" ht="15.6" spans="1:11">
      <c r="A19" s="15" t="str">
        <f t="shared" si="0"/>
        <v/>
      </c>
      <c r="B19" s="16"/>
      <c r="C19" s="17"/>
      <c r="D19" s="16"/>
      <c r="E19" s="47"/>
      <c r="F19" s="18"/>
      <c r="G19" s="18"/>
      <c r="H19" s="18"/>
      <c r="I19" s="18"/>
      <c r="J19" s="16"/>
      <c r="K19" s="19" t="s">
        <v>531</v>
      </c>
    </row>
    <row r="20" ht="15.6" spans="1:11">
      <c r="A20" s="15" t="str">
        <f t="shared" si="0"/>
        <v/>
      </c>
      <c r="B20" s="16"/>
      <c r="C20" s="17"/>
      <c r="D20" s="16"/>
      <c r="E20" s="47"/>
      <c r="F20" s="18"/>
      <c r="G20" s="18"/>
      <c r="H20" s="18"/>
      <c r="I20" s="18"/>
      <c r="J20" s="16"/>
      <c r="K20" s="19" t="s">
        <v>532</v>
      </c>
    </row>
    <row r="21" ht="15.6" spans="1:11">
      <c r="A21" s="15" t="str">
        <f t="shared" si="0"/>
        <v/>
      </c>
      <c r="B21" s="16"/>
      <c r="C21" s="17"/>
      <c r="D21" s="16"/>
      <c r="E21" s="47"/>
      <c r="F21" s="18"/>
      <c r="G21" s="18"/>
      <c r="H21" s="18"/>
      <c r="I21" s="18"/>
      <c r="J21" s="16"/>
      <c r="K21" s="19" t="s">
        <v>533</v>
      </c>
    </row>
    <row r="22" ht="15.6" spans="1:11">
      <c r="A22" s="15" t="str">
        <f t="shared" si="0"/>
        <v/>
      </c>
      <c r="B22" s="16"/>
      <c r="C22" s="17"/>
      <c r="D22" s="16"/>
      <c r="E22" s="47"/>
      <c r="F22" s="18"/>
      <c r="G22" s="18"/>
      <c r="H22" s="18"/>
      <c r="I22" s="18"/>
      <c r="J22" s="16"/>
      <c r="K22" s="19" t="s">
        <v>538</v>
      </c>
    </row>
    <row r="23" ht="15.6" spans="1:11">
      <c r="A23" s="15" t="str">
        <f t="shared" si="0"/>
        <v/>
      </c>
      <c r="B23" s="16"/>
      <c r="C23" s="17"/>
      <c r="D23" s="16"/>
      <c r="E23" s="47"/>
      <c r="F23" s="18"/>
      <c r="G23" s="18"/>
      <c r="H23" s="18"/>
      <c r="I23" s="18"/>
      <c r="J23" s="16"/>
      <c r="K23" s="19" t="s">
        <v>539</v>
      </c>
    </row>
    <row r="24" ht="15.6" spans="1:11">
      <c r="A24" s="15" t="str">
        <f t="shared" si="0"/>
        <v/>
      </c>
      <c r="B24" s="16"/>
      <c r="C24" s="17"/>
      <c r="D24" s="16"/>
      <c r="E24" s="47"/>
      <c r="F24" s="18"/>
      <c r="G24" s="18"/>
      <c r="H24" s="18"/>
      <c r="I24" s="18"/>
      <c r="J24" s="16"/>
      <c r="K24" s="19" t="s">
        <v>540</v>
      </c>
    </row>
    <row r="25" ht="15.6" spans="1:11">
      <c r="A25" s="15" t="str">
        <f t="shared" si="0"/>
        <v/>
      </c>
      <c r="B25" s="16"/>
      <c r="C25" s="17"/>
      <c r="D25" s="16"/>
      <c r="E25" s="47"/>
      <c r="F25" s="18"/>
      <c r="G25" s="18"/>
      <c r="H25" s="18"/>
      <c r="I25" s="18"/>
      <c r="J25" s="16"/>
      <c r="K25" s="19" t="s">
        <v>541</v>
      </c>
    </row>
    <row r="26" ht="15.6" spans="1:11">
      <c r="A26" s="15" t="str">
        <f t="shared" si="0"/>
        <v/>
      </c>
      <c r="B26" s="16"/>
      <c r="C26" s="17"/>
      <c r="D26" s="16"/>
      <c r="E26" s="47"/>
      <c r="F26" s="18"/>
      <c r="G26" s="18"/>
      <c r="H26" s="18"/>
      <c r="I26" s="18"/>
      <c r="J26" s="16"/>
      <c r="K26" s="19" t="s">
        <v>542</v>
      </c>
    </row>
    <row r="27" customHeight="1" spans="1:11">
      <c r="A27" s="20" t="s">
        <v>511</v>
      </c>
      <c r="B27" s="21"/>
      <c r="C27" s="22"/>
      <c r="D27" s="22"/>
      <c r="E27" s="22"/>
      <c r="F27" s="18"/>
      <c r="G27" s="18">
        <f>SUM(G7:G26)</f>
        <v>0</v>
      </c>
      <c r="H27" s="18">
        <f>SUM(H7:H26)</f>
        <v>0</v>
      </c>
      <c r="I27" s="18">
        <f>SUM(I7:I26)</f>
        <v>0</v>
      </c>
      <c r="J27" s="23"/>
    </row>
    <row r="28" customHeight="1" spans="1:11">
      <c r="A28" s="3" t="str">
        <f>基本信息输入表!$K$6&amp;"填表人："&amp;基本信息输入表!$M$90</f>
        <v>产权持有人填表人：袁佳</v>
      </c>
      <c r="H28" s="3" t="str">
        <f>"评估人员："&amp;基本信息输入表!$Q$90</f>
        <v>评估人员：韩策</v>
      </c>
      <c r="K28" s="27"/>
    </row>
    <row r="29" customHeight="1" spans="1:11">
      <c r="A29" s="3" t="str">
        <f>"填表日期："&amp;YEAR(基本信息输入表!$O$90)&amp;"年"&amp;MONTH(基本信息输入表!$O$90)&amp;"月"&amp;DAY(基本信息输入表!$O$90)&amp;"日"</f>
        <v>填表日期：2025年12月15日</v>
      </c>
    </row>
  </sheetData>
  <mergeCells count="4">
    <mergeCell ref="A2:J2"/>
    <mergeCell ref="A3:J3"/>
    <mergeCell ref="A5:D5"/>
    <mergeCell ref="A27:B2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scale="94" fitToHeight="0" orientation="landscape"/>
  <headerFooter scaleWithDoc="0">
    <oddFooter>&amp;C&amp;"宋体,常规"&amp;10第&amp;"Arial Narrow,常规"&amp;P&amp;"宋体,常规"页，共&amp;"Arial Narrow,常规"&amp;N&amp;"宋体,常规"页</oddFooter>
  </headerFooter>
</worksheet>
</file>

<file path=xl/worksheets/sheet8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职工薪酬">
    <pageSetUpPr fitToPage="1"/>
  </sheetPr>
  <dimension ref="A1:H27"/>
  <sheetViews>
    <sheetView showGridLines="0" topLeftCell="A3" workbookViewId="0">
      <selection activeCell="E54" sqref="E54"/>
    </sheetView>
  </sheetViews>
  <sheetFormatPr defaultColWidth="9" defaultRowHeight="15.75" customHeight="1" outlineLevelCol="7"/>
  <cols>
    <col min="1" max="1" width="7.66666666666667" style="3" customWidth="1"/>
    <col min="2" max="2" width="30" style="3" customWidth="1"/>
    <col min="3" max="3" width="28.6666666666667" style="3" customWidth="1"/>
    <col min="4" max="4" width="28.6666666666667" style="3" hidden="1" customWidth="1" outlineLevel="1"/>
    <col min="5" max="5" width="28.6666666666667" style="3" customWidth="1" collapsed="1"/>
    <col min="6" max="7" width="28.6666666666667" style="3" customWidth="1"/>
    <col min="8" max="16384" width="9" style="3"/>
  </cols>
  <sheetData>
    <row r="1" customHeight="1" spans="1:8">
      <c r="A1" s="4" t="s">
        <v>398</v>
      </c>
    </row>
    <row r="2" s="1" customFormat="1" ht="30" customHeight="1" spans="1:8">
      <c r="A2" s="5" t="s">
        <v>1630</v>
      </c>
      <c r="B2" s="5"/>
      <c r="C2" s="5"/>
      <c r="D2" s="5"/>
      <c r="E2" s="5"/>
      <c r="F2" s="5"/>
      <c r="G2" s="5"/>
    </row>
    <row r="3" customHeight="1" spans="1:8">
      <c r="A3" s="2" t="str">
        <f>"评估基准日："&amp;TEXT(基本信息输入表!M7,"yyyy年mm月dd日")</f>
        <v>评估基准日：2025年11月30日</v>
      </c>
      <c r="B3" s="2"/>
      <c r="C3" s="2"/>
      <c r="D3" s="2"/>
      <c r="E3" s="2"/>
      <c r="F3" s="2"/>
      <c r="G3" s="2"/>
    </row>
    <row r="4" ht="14.25" customHeight="1" spans="1:8">
      <c r="A4" s="2"/>
      <c r="B4" s="2"/>
      <c r="C4" s="2"/>
      <c r="D4" s="2"/>
      <c r="E4" s="2"/>
      <c r="F4" s="2"/>
      <c r="G4" s="25" t="s">
        <v>1631</v>
      </c>
    </row>
    <row r="5" customHeight="1" spans="1:8">
      <c r="A5" s="3" t="str">
        <f>基本信息输入表!K6&amp;"："&amp;基本信息输入表!M6</f>
        <v>产权持有人：湖北省徽工生物技本研究有限公司</v>
      </c>
      <c r="G5" s="10" t="str">
        <f>"金额单位："&amp;基本信息输入表!M10&amp;"元"</f>
        <v>金额单位：人民币元</v>
      </c>
    </row>
    <row r="6" s="2" customFormat="1" customHeight="1" spans="1:8">
      <c r="A6" s="11" t="s">
        <v>401</v>
      </c>
      <c r="B6" s="11" t="s">
        <v>836</v>
      </c>
      <c r="C6" s="11" t="s">
        <v>618</v>
      </c>
      <c r="D6" s="12" t="s">
        <v>403</v>
      </c>
      <c r="E6" s="13" t="s">
        <v>502</v>
      </c>
      <c r="F6" s="11" t="s">
        <v>405</v>
      </c>
      <c r="G6" s="11" t="s">
        <v>503</v>
      </c>
      <c r="H6" s="14" t="s">
        <v>518</v>
      </c>
    </row>
    <row r="7" ht="15.6" spans="1:8">
      <c r="A7" s="45" t="str">
        <f>IF(B7="","",ROW()-6)</f>
        <v/>
      </c>
      <c r="B7" s="16"/>
      <c r="C7" s="17"/>
      <c r="D7" s="18"/>
      <c r="E7" s="18"/>
      <c r="F7" s="18"/>
      <c r="G7" s="16"/>
      <c r="H7" s="19" t="s">
        <v>519</v>
      </c>
    </row>
    <row r="8" ht="15.6" spans="1:8">
      <c r="A8" s="45" t="str">
        <f t="shared" ref="A8:A24" si="0">IF(B8="","",ROW()-6)</f>
        <v/>
      </c>
      <c r="B8" s="16"/>
      <c r="C8" s="17"/>
      <c r="D8" s="18"/>
      <c r="E8" s="18"/>
      <c r="F8" s="18"/>
      <c r="G8" s="16"/>
      <c r="H8" s="19" t="s">
        <v>520</v>
      </c>
    </row>
    <row r="9" ht="15.6" spans="1:8">
      <c r="A9" s="45" t="str">
        <f t="shared" si="0"/>
        <v/>
      </c>
      <c r="B9" s="16"/>
      <c r="C9" s="17"/>
      <c r="D9" s="18"/>
      <c r="E9" s="18"/>
      <c r="F9" s="18"/>
      <c r="G9" s="16"/>
      <c r="H9" s="19" t="s">
        <v>521</v>
      </c>
    </row>
    <row r="10" ht="15.6" spans="1:8">
      <c r="A10" s="45" t="str">
        <f t="shared" si="0"/>
        <v/>
      </c>
      <c r="B10" s="16"/>
      <c r="C10" s="17"/>
      <c r="D10" s="18"/>
      <c r="E10" s="18"/>
      <c r="F10" s="18"/>
      <c r="G10" s="16"/>
      <c r="H10" s="19" t="s">
        <v>522</v>
      </c>
    </row>
    <row r="11" ht="15.6" spans="1:8">
      <c r="A11" s="45" t="str">
        <f t="shared" si="0"/>
        <v/>
      </c>
      <c r="B11" s="16"/>
      <c r="C11" s="17"/>
      <c r="D11" s="18"/>
      <c r="E11" s="18"/>
      <c r="F11" s="18"/>
      <c r="G11" s="16"/>
      <c r="H11" s="19" t="s">
        <v>523</v>
      </c>
    </row>
    <row r="12" ht="15.6" spans="1:8">
      <c r="A12" s="45" t="str">
        <f t="shared" si="0"/>
        <v/>
      </c>
      <c r="B12" s="16"/>
      <c r="C12" s="17"/>
      <c r="D12" s="18"/>
      <c r="E12" s="18"/>
      <c r="F12" s="18"/>
      <c r="G12" s="16"/>
      <c r="H12" s="19" t="s">
        <v>524</v>
      </c>
    </row>
    <row r="13" ht="15.6" spans="1:8">
      <c r="A13" s="45" t="str">
        <f t="shared" si="0"/>
        <v/>
      </c>
      <c r="B13" s="16"/>
      <c r="C13" s="17"/>
      <c r="D13" s="18"/>
      <c r="E13" s="18"/>
      <c r="F13" s="18"/>
      <c r="G13" s="16"/>
      <c r="H13" s="19" t="s">
        <v>525</v>
      </c>
    </row>
    <row r="14" ht="15.6" spans="1:8">
      <c r="A14" s="45" t="str">
        <f t="shared" si="0"/>
        <v/>
      </c>
      <c r="B14" s="16"/>
      <c r="C14" s="17"/>
      <c r="D14" s="18"/>
      <c r="E14" s="18"/>
      <c r="F14" s="18"/>
      <c r="G14" s="16"/>
      <c r="H14" s="19" t="s">
        <v>526</v>
      </c>
    </row>
    <row r="15" ht="15.6" spans="1:8">
      <c r="A15" s="45" t="str">
        <f t="shared" si="0"/>
        <v/>
      </c>
      <c r="B15" s="16"/>
      <c r="C15" s="17"/>
      <c r="D15" s="18"/>
      <c r="E15" s="18"/>
      <c r="F15" s="18"/>
      <c r="G15" s="16"/>
      <c r="H15" s="19" t="s">
        <v>527</v>
      </c>
    </row>
    <row r="16" ht="15.6" spans="1:8">
      <c r="A16" s="45" t="str">
        <f t="shared" si="0"/>
        <v/>
      </c>
      <c r="B16" s="16"/>
      <c r="C16" s="17"/>
      <c r="D16" s="18"/>
      <c r="E16" s="18"/>
      <c r="F16" s="18"/>
      <c r="G16" s="16"/>
      <c r="H16" s="19" t="s">
        <v>528</v>
      </c>
    </row>
    <row r="17" ht="15.6" spans="1:8">
      <c r="A17" s="45" t="str">
        <f t="shared" si="0"/>
        <v/>
      </c>
      <c r="B17" s="16"/>
      <c r="C17" s="17"/>
      <c r="D17" s="18"/>
      <c r="E17" s="18"/>
      <c r="F17" s="18"/>
      <c r="G17" s="16"/>
      <c r="H17" s="19" t="s">
        <v>529</v>
      </c>
    </row>
    <row r="18" ht="15.6" spans="1:8">
      <c r="A18" s="45" t="str">
        <f t="shared" si="0"/>
        <v/>
      </c>
      <c r="B18" s="16"/>
      <c r="C18" s="17"/>
      <c r="D18" s="18"/>
      <c r="E18" s="18"/>
      <c r="F18" s="18"/>
      <c r="G18" s="16"/>
      <c r="H18" s="19" t="s">
        <v>530</v>
      </c>
    </row>
    <row r="19" ht="15.6" spans="1:8">
      <c r="A19" s="45" t="str">
        <f t="shared" si="0"/>
        <v/>
      </c>
      <c r="B19" s="16"/>
      <c r="C19" s="17"/>
      <c r="D19" s="18"/>
      <c r="E19" s="18"/>
      <c r="F19" s="18"/>
      <c r="G19" s="16"/>
      <c r="H19" s="19" t="s">
        <v>531</v>
      </c>
    </row>
    <row r="20" ht="15.6" spans="1:8">
      <c r="A20" s="45" t="str">
        <f t="shared" si="0"/>
        <v/>
      </c>
      <c r="B20" s="16"/>
      <c r="C20" s="17"/>
      <c r="D20" s="18"/>
      <c r="E20" s="18"/>
      <c r="F20" s="18"/>
      <c r="G20" s="16"/>
      <c r="H20" s="19" t="s">
        <v>532</v>
      </c>
    </row>
    <row r="21" ht="15.6" spans="1:8">
      <c r="A21" s="45" t="str">
        <f t="shared" si="0"/>
        <v/>
      </c>
      <c r="B21" s="16"/>
      <c r="C21" s="17"/>
      <c r="D21" s="18"/>
      <c r="E21" s="18"/>
      <c r="F21" s="18"/>
      <c r="G21" s="16"/>
      <c r="H21" s="19" t="s">
        <v>533</v>
      </c>
    </row>
    <row r="22" ht="15.6" spans="1:8">
      <c r="A22" s="45" t="str">
        <f t="shared" si="0"/>
        <v/>
      </c>
      <c r="B22" s="16"/>
      <c r="C22" s="17"/>
      <c r="D22" s="18"/>
      <c r="E22" s="18"/>
      <c r="F22" s="18"/>
      <c r="G22" s="16"/>
      <c r="H22" s="19" t="s">
        <v>538</v>
      </c>
    </row>
    <row r="23" ht="15.6" spans="1:8">
      <c r="A23" s="45" t="str">
        <f t="shared" si="0"/>
        <v/>
      </c>
      <c r="B23" s="16"/>
      <c r="C23" s="17"/>
      <c r="D23" s="18"/>
      <c r="E23" s="18"/>
      <c r="F23" s="18"/>
      <c r="G23" s="16"/>
      <c r="H23" s="19" t="s">
        <v>539</v>
      </c>
    </row>
    <row r="24" ht="15.6" spans="1:8">
      <c r="A24" s="45" t="str">
        <f t="shared" si="0"/>
        <v/>
      </c>
      <c r="B24" s="16"/>
      <c r="C24" s="17"/>
      <c r="D24" s="18"/>
      <c r="E24" s="18"/>
      <c r="F24" s="18"/>
      <c r="G24" s="16"/>
      <c r="H24" s="19" t="s">
        <v>540</v>
      </c>
    </row>
    <row r="25" customHeight="1" spans="1:8">
      <c r="A25" s="20" t="s">
        <v>511</v>
      </c>
      <c r="B25" s="21"/>
      <c r="C25" s="22"/>
      <c r="D25" s="18">
        <f>SUM(D7:D24)</f>
        <v>0</v>
      </c>
      <c r="E25" s="18">
        <f>SUM(E7:E24)</f>
        <v>0</v>
      </c>
      <c r="F25" s="18">
        <f>SUM(F7:F24)</f>
        <v>0</v>
      </c>
      <c r="G25" s="23"/>
    </row>
    <row r="26" customHeight="1" spans="1:8">
      <c r="A26" s="3" t="str">
        <f>基本信息输入表!$K$6&amp;"填表人："&amp;基本信息输入表!$M$91</f>
        <v>产权持有人填表人：袁佳</v>
      </c>
      <c r="E26" s="3" t="str">
        <f>"评估人员："&amp;基本信息输入表!$Q$91</f>
        <v>评估人员：韩策</v>
      </c>
      <c r="H26" s="27"/>
    </row>
    <row r="27" customHeight="1" spans="1:8">
      <c r="A27" s="3" t="str">
        <f>"填表日期："&amp;YEAR(基本信息输入表!$O$91)&amp;"年"&amp;MONTH(基本信息输入表!$O$91)&amp;"月"&amp;DAY(基本信息输入表!$O$91)&amp;"日"</f>
        <v>填表日期：2025年12月15日</v>
      </c>
    </row>
  </sheetData>
  <mergeCells count="3">
    <mergeCell ref="A2:G2"/>
    <mergeCell ref="A3:G3"/>
    <mergeCell ref="A25:B25"/>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scale="64" fitToHeight="0" orientation="landscape"/>
  <headerFooter scaleWithDoc="0">
    <oddFooter>&amp;C&amp;"宋体,常规"&amp;10第&amp;"Arial Narrow,常规"&amp;P&amp;"宋体,常规"页，共&amp;"Arial Narrow,常规"&amp;N&amp;"宋体,常规"页</oddFooter>
  </headerFooter>
</worksheet>
</file>

<file path=xl/worksheets/sheet8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应交税费">
    <pageSetUpPr fitToPage="1"/>
  </sheetPr>
  <dimension ref="A1:I28"/>
  <sheetViews>
    <sheetView showGridLines="0" topLeftCell="A3" workbookViewId="0">
      <selection activeCell="E54" sqref="E54"/>
    </sheetView>
  </sheetViews>
  <sheetFormatPr defaultColWidth="9" defaultRowHeight="15.75" customHeight="1"/>
  <cols>
    <col min="1" max="1" width="6.66666666666667" style="3" customWidth="1"/>
    <col min="2" max="4" width="18" style="3" customWidth="1"/>
    <col min="5" max="5" width="18" style="3" hidden="1" customWidth="1" outlineLevel="1"/>
    <col min="6" max="6" width="18" style="3" customWidth="1" collapsed="1"/>
    <col min="7" max="7" width="18" style="3" customWidth="1"/>
    <col min="8" max="8" width="16.6666666666667" style="3" customWidth="1"/>
    <col min="9" max="9" width="8.66666666666667" style="3" customWidth="1"/>
    <col min="10" max="16384" width="9" style="3"/>
  </cols>
  <sheetData>
    <row r="1" customHeight="1" spans="1:9">
      <c r="A1" s="4" t="s">
        <v>398</v>
      </c>
    </row>
    <row r="2" s="1" customFormat="1" ht="30" customHeight="1" spans="1:9">
      <c r="A2" s="5" t="s">
        <v>1632</v>
      </c>
      <c r="B2" s="5"/>
      <c r="C2" s="5"/>
      <c r="D2" s="5"/>
      <c r="E2" s="5"/>
      <c r="F2" s="5"/>
      <c r="G2" s="5"/>
      <c r="H2" s="5"/>
    </row>
    <row r="3" customHeight="1" spans="1:9">
      <c r="A3" s="2" t="str">
        <f>"评估基准日："&amp;TEXT(基本信息输入表!M7,"yyyy年mm月dd日")</f>
        <v>评估基准日：2025年11月30日</v>
      </c>
      <c r="B3" s="2"/>
      <c r="C3" s="2"/>
      <c r="D3" s="2"/>
      <c r="E3" s="2"/>
      <c r="F3" s="2"/>
      <c r="G3" s="2"/>
      <c r="H3" s="2"/>
    </row>
    <row r="4" ht="14.25" customHeight="1" spans="1:9">
      <c r="A4" s="2"/>
      <c r="B4" s="2"/>
      <c r="C4" s="2"/>
      <c r="D4" s="2"/>
      <c r="E4" s="2"/>
      <c r="F4" s="2"/>
      <c r="G4" s="2"/>
      <c r="H4" s="25" t="s">
        <v>1633</v>
      </c>
    </row>
    <row r="5" customHeight="1" spans="1:9">
      <c r="A5" s="3" t="str">
        <f>基本信息输入表!K6&amp;"："&amp;基本信息输入表!M6</f>
        <v>产权持有人：湖北省徽工生物技本研究有限公司</v>
      </c>
      <c r="H5" s="10" t="str">
        <f>"金额单位："&amp;基本信息输入表!M10&amp;"元"</f>
        <v>金额单位：人民币元</v>
      </c>
    </row>
    <row r="6" s="2" customFormat="1" customHeight="1" spans="1:9">
      <c r="A6" s="11" t="s">
        <v>401</v>
      </c>
      <c r="B6" s="11" t="s">
        <v>1634</v>
      </c>
      <c r="C6" s="11" t="s">
        <v>618</v>
      </c>
      <c r="D6" s="11" t="s">
        <v>1635</v>
      </c>
      <c r="E6" s="12" t="s">
        <v>403</v>
      </c>
      <c r="F6" s="13" t="s">
        <v>502</v>
      </c>
      <c r="G6" s="11" t="s">
        <v>405</v>
      </c>
      <c r="H6" s="11" t="s">
        <v>503</v>
      </c>
      <c r="I6" s="14" t="s">
        <v>518</v>
      </c>
    </row>
    <row r="7" ht="15.6" spans="1:9">
      <c r="A7" s="15" t="str">
        <f>IF(D7="","",ROW()-6)</f>
        <v/>
      </c>
      <c r="B7" s="16"/>
      <c r="C7" s="17"/>
      <c r="D7" s="16"/>
      <c r="E7" s="18"/>
      <c r="F7" s="18"/>
      <c r="G7" s="18"/>
      <c r="H7" s="16"/>
      <c r="I7" s="19" t="s">
        <v>519</v>
      </c>
    </row>
    <row r="8" ht="15.6" spans="1:9">
      <c r="A8" s="15" t="str">
        <f t="shared" ref="A8:A25" si="0">IF(D8="","",ROW()-6)</f>
        <v/>
      </c>
      <c r="B8" s="16"/>
      <c r="C8" s="17"/>
      <c r="D8" s="16"/>
      <c r="E8" s="18"/>
      <c r="F8" s="18"/>
      <c r="G8" s="18"/>
      <c r="H8" s="16"/>
      <c r="I8" s="19" t="s">
        <v>520</v>
      </c>
    </row>
    <row r="9" ht="15.6" spans="1:9">
      <c r="A9" s="15" t="str">
        <f t="shared" si="0"/>
        <v/>
      </c>
      <c r="B9" s="16"/>
      <c r="C9" s="17"/>
      <c r="D9" s="16"/>
      <c r="E9" s="18"/>
      <c r="F9" s="18"/>
      <c r="G9" s="18"/>
      <c r="H9" s="16"/>
      <c r="I9" s="19" t="s">
        <v>521</v>
      </c>
    </row>
    <row r="10" ht="15.6" spans="1:9">
      <c r="A10" s="15" t="str">
        <f t="shared" si="0"/>
        <v/>
      </c>
      <c r="B10" s="16"/>
      <c r="C10" s="17"/>
      <c r="D10" s="16"/>
      <c r="E10" s="18"/>
      <c r="F10" s="18"/>
      <c r="G10" s="18"/>
      <c r="H10" s="16"/>
      <c r="I10" s="19" t="s">
        <v>522</v>
      </c>
    </row>
    <row r="11" ht="15.6" spans="1:9">
      <c r="A11" s="15" t="str">
        <f t="shared" si="0"/>
        <v/>
      </c>
      <c r="B11" s="16"/>
      <c r="C11" s="17"/>
      <c r="D11" s="16"/>
      <c r="E11" s="18"/>
      <c r="F11" s="18"/>
      <c r="G11" s="18"/>
      <c r="H11" s="16"/>
      <c r="I11" s="19" t="s">
        <v>523</v>
      </c>
    </row>
    <row r="12" ht="15.6" spans="1:9">
      <c r="A12" s="15" t="str">
        <f t="shared" si="0"/>
        <v/>
      </c>
      <c r="B12" s="16"/>
      <c r="C12" s="17"/>
      <c r="D12" s="16"/>
      <c r="E12" s="18"/>
      <c r="F12" s="18"/>
      <c r="G12" s="18"/>
      <c r="H12" s="16"/>
      <c r="I12" s="19" t="s">
        <v>524</v>
      </c>
    </row>
    <row r="13" ht="15.6" spans="1:9">
      <c r="A13" s="15" t="str">
        <f t="shared" si="0"/>
        <v/>
      </c>
      <c r="B13" s="16"/>
      <c r="C13" s="17"/>
      <c r="D13" s="16"/>
      <c r="E13" s="18"/>
      <c r="F13" s="18"/>
      <c r="G13" s="18"/>
      <c r="H13" s="16"/>
      <c r="I13" s="19" t="s">
        <v>525</v>
      </c>
    </row>
    <row r="14" ht="15.6" spans="1:9">
      <c r="A14" s="15" t="str">
        <f t="shared" si="0"/>
        <v/>
      </c>
      <c r="B14" s="16"/>
      <c r="C14" s="17"/>
      <c r="D14" s="16"/>
      <c r="E14" s="18"/>
      <c r="F14" s="18"/>
      <c r="G14" s="18"/>
      <c r="H14" s="16"/>
      <c r="I14" s="19" t="s">
        <v>526</v>
      </c>
    </row>
    <row r="15" ht="15.6" spans="1:9">
      <c r="A15" s="15" t="str">
        <f t="shared" si="0"/>
        <v/>
      </c>
      <c r="B15" s="16"/>
      <c r="C15" s="17"/>
      <c r="D15" s="16"/>
      <c r="E15" s="18"/>
      <c r="F15" s="18"/>
      <c r="G15" s="18"/>
      <c r="H15" s="16"/>
      <c r="I15" s="19" t="s">
        <v>527</v>
      </c>
    </row>
    <row r="16" ht="15.6" spans="1:9">
      <c r="A16" s="15" t="str">
        <f t="shared" si="0"/>
        <v/>
      </c>
      <c r="B16" s="16"/>
      <c r="C16" s="17"/>
      <c r="D16" s="16"/>
      <c r="E16" s="18"/>
      <c r="F16" s="18"/>
      <c r="G16" s="18"/>
      <c r="H16" s="16"/>
      <c r="I16" s="19" t="s">
        <v>528</v>
      </c>
    </row>
    <row r="17" ht="15.6" spans="1:9">
      <c r="A17" s="15" t="str">
        <f t="shared" si="0"/>
        <v/>
      </c>
      <c r="B17" s="16"/>
      <c r="C17" s="17"/>
      <c r="D17" s="16"/>
      <c r="E17" s="18"/>
      <c r="F17" s="18"/>
      <c r="G17" s="18"/>
      <c r="H17" s="16"/>
      <c r="I17" s="19" t="s">
        <v>529</v>
      </c>
    </row>
    <row r="18" ht="15.6" spans="1:9">
      <c r="A18" s="15" t="str">
        <f t="shared" si="0"/>
        <v/>
      </c>
      <c r="B18" s="16"/>
      <c r="C18" s="17"/>
      <c r="D18" s="16"/>
      <c r="E18" s="18"/>
      <c r="F18" s="18"/>
      <c r="G18" s="18"/>
      <c r="H18" s="16"/>
      <c r="I18" s="19" t="s">
        <v>530</v>
      </c>
    </row>
    <row r="19" ht="15.6" spans="1:9">
      <c r="A19" s="15" t="str">
        <f t="shared" si="0"/>
        <v/>
      </c>
      <c r="B19" s="16"/>
      <c r="C19" s="17"/>
      <c r="D19" s="16"/>
      <c r="E19" s="18"/>
      <c r="F19" s="18"/>
      <c r="G19" s="18"/>
      <c r="H19" s="16"/>
      <c r="I19" s="19" t="s">
        <v>531</v>
      </c>
    </row>
    <row r="20" ht="15.6" spans="1:9">
      <c r="A20" s="15" t="str">
        <f t="shared" si="0"/>
        <v/>
      </c>
      <c r="B20" s="16"/>
      <c r="C20" s="17"/>
      <c r="D20" s="16"/>
      <c r="E20" s="18"/>
      <c r="F20" s="18"/>
      <c r="G20" s="18"/>
      <c r="H20" s="16"/>
      <c r="I20" s="19" t="s">
        <v>532</v>
      </c>
    </row>
    <row r="21" ht="15.6" spans="1:9">
      <c r="A21" s="15" t="str">
        <f t="shared" si="0"/>
        <v/>
      </c>
      <c r="B21" s="16"/>
      <c r="C21" s="17"/>
      <c r="D21" s="16"/>
      <c r="E21" s="18"/>
      <c r="F21" s="18"/>
      <c r="G21" s="18"/>
      <c r="H21" s="16"/>
      <c r="I21" s="19" t="s">
        <v>533</v>
      </c>
    </row>
    <row r="22" ht="15.6" spans="1:9">
      <c r="A22" s="15" t="str">
        <f t="shared" si="0"/>
        <v/>
      </c>
      <c r="B22" s="16"/>
      <c r="C22" s="17"/>
      <c r="D22" s="16"/>
      <c r="E22" s="18"/>
      <c r="F22" s="18"/>
      <c r="G22" s="18"/>
      <c r="H22" s="16"/>
      <c r="I22" s="19" t="s">
        <v>538</v>
      </c>
    </row>
    <row r="23" ht="15.6" spans="1:9">
      <c r="A23" s="15" t="str">
        <f t="shared" si="0"/>
        <v/>
      </c>
      <c r="B23" s="16"/>
      <c r="C23" s="17"/>
      <c r="D23" s="16"/>
      <c r="E23" s="18"/>
      <c r="F23" s="18"/>
      <c r="G23" s="18"/>
      <c r="H23" s="16"/>
      <c r="I23" s="19" t="s">
        <v>539</v>
      </c>
    </row>
    <row r="24" ht="15.6" spans="1:9">
      <c r="A24" s="15" t="str">
        <f t="shared" si="0"/>
        <v/>
      </c>
      <c r="B24" s="16"/>
      <c r="C24" s="17"/>
      <c r="D24" s="16"/>
      <c r="E24" s="18"/>
      <c r="F24" s="18"/>
      <c r="G24" s="18"/>
      <c r="H24" s="16"/>
      <c r="I24" s="19" t="s">
        <v>540</v>
      </c>
    </row>
    <row r="25" ht="15.6" spans="1:9">
      <c r="A25" s="15" t="str">
        <f t="shared" si="0"/>
        <v/>
      </c>
      <c r="B25" s="16"/>
      <c r="C25" s="17"/>
      <c r="D25" s="16"/>
      <c r="E25" s="18"/>
      <c r="F25" s="18"/>
      <c r="G25" s="18"/>
      <c r="H25" s="16"/>
      <c r="I25" s="19" t="s">
        <v>541</v>
      </c>
    </row>
    <row r="26" customHeight="1" spans="1:9">
      <c r="A26" s="20" t="s">
        <v>511</v>
      </c>
      <c r="B26" s="21"/>
      <c r="C26" s="22"/>
      <c r="D26" s="22"/>
      <c r="E26" s="18">
        <f>SUM(E7:E25)</f>
        <v>0</v>
      </c>
      <c r="F26" s="18">
        <f>SUM(F7:F25)</f>
        <v>0</v>
      </c>
      <c r="G26" s="18">
        <f>SUM(G7:G25)</f>
        <v>0</v>
      </c>
      <c r="H26" s="23"/>
    </row>
    <row r="27" customHeight="1" spans="1:9">
      <c r="A27" s="3" t="str">
        <f>基本信息输入表!$K$6&amp;"填表人："&amp;基本信息输入表!$M$92</f>
        <v>产权持有人填表人：袁佳</v>
      </c>
      <c r="F27" s="3" t="str">
        <f>"评估人员："&amp;基本信息输入表!$Q$92</f>
        <v>评估人员：韩策</v>
      </c>
      <c r="I27" s="27"/>
    </row>
    <row r="28" customHeight="1" spans="1:9">
      <c r="A28" s="3" t="str">
        <f>"填表日期："&amp;YEAR(基本信息输入表!$O$92)&amp;"年"&amp;MONTH(基本信息输入表!$O$92)&amp;"月"&amp;DAY(基本信息输入表!$O$92)&amp;"日"</f>
        <v>填表日期：2025年12月15日</v>
      </c>
    </row>
  </sheetData>
  <mergeCells count="3">
    <mergeCell ref="A2:H2"/>
    <mergeCell ref="A3:H3"/>
    <mergeCell ref="A26:B26"/>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scale="88" fitToHeight="0" orientation="landscape"/>
  <headerFooter scaleWithDoc="0">
    <oddFooter>&amp;C&amp;"宋体,常规"&amp;10第&amp;"Arial Narrow,常规"&amp;P&amp;"宋体,常规"页，共&amp;"Arial Narrow,常规"&amp;N&amp;"宋体,常规"页</oddFooter>
  </headerFooter>
</worksheet>
</file>

<file path=xl/worksheets/sheet8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其他应付款">
    <pageSetUpPr fitToPage="1"/>
  </sheetPr>
  <dimension ref="A1:K34"/>
  <sheetViews>
    <sheetView showGridLines="0" workbookViewId="0">
      <selection activeCell="E54" sqref="E54"/>
    </sheetView>
  </sheetViews>
  <sheetFormatPr defaultColWidth="9" defaultRowHeight="15.75" customHeight="1"/>
  <cols>
    <col min="1" max="1" width="6.16666666666667" style="3" customWidth="1"/>
    <col min="2" max="2" width="13.6666666666667" style="3" customWidth="1"/>
    <col min="3" max="6" width="10.1666666666667" style="3" customWidth="1"/>
    <col min="7" max="7" width="10.1666666666667" style="3" hidden="1" customWidth="1" outlineLevel="1"/>
    <col min="8" max="8" width="10.1666666666667" style="3" customWidth="1" collapsed="1"/>
    <col min="9" max="9" width="10.1666666666667" style="3" customWidth="1"/>
    <col min="10" max="10" width="17.1666666666667" style="3" customWidth="1"/>
    <col min="11" max="11" width="8.16666666666667" style="3" customWidth="1"/>
    <col min="12" max="16384" width="9" style="3"/>
  </cols>
  <sheetData>
    <row r="1" customHeight="1" spans="1:11">
      <c r="A1" s="4" t="s">
        <v>398</v>
      </c>
    </row>
    <row r="2" s="1" customFormat="1" ht="30" customHeight="1" spans="1:11">
      <c r="A2" s="5" t="s">
        <v>1636</v>
      </c>
      <c r="B2" s="5"/>
      <c r="C2" s="5"/>
      <c r="D2" s="5"/>
      <c r="E2" s="5"/>
      <c r="F2" s="5"/>
      <c r="G2" s="5"/>
      <c r="H2" s="5"/>
      <c r="I2" s="5"/>
      <c r="J2" s="5"/>
    </row>
    <row r="3" customHeight="1" spans="1:11">
      <c r="A3" s="2" t="str">
        <f>"评估基准日："&amp;TEXT(基本信息输入表!M7,"yyyy年mm月dd日")</f>
        <v>评估基准日：2025年11月30日</v>
      </c>
      <c r="B3" s="2"/>
      <c r="C3" s="2"/>
      <c r="D3" s="2"/>
      <c r="E3" s="2"/>
      <c r="F3" s="2"/>
      <c r="G3" s="2"/>
      <c r="H3" s="2"/>
      <c r="I3" s="2"/>
      <c r="J3" s="2"/>
    </row>
    <row r="4" ht="14.25" customHeight="1" spans="1:11">
      <c r="A4" s="2"/>
      <c r="B4" s="2"/>
      <c r="C4" s="2"/>
      <c r="D4" s="2"/>
      <c r="E4" s="2"/>
      <c r="F4" s="2"/>
      <c r="G4" s="2"/>
      <c r="H4" s="2"/>
      <c r="I4" s="2"/>
      <c r="J4" s="25" t="s">
        <v>1637</v>
      </c>
    </row>
    <row r="5" customHeight="1" spans="1:11">
      <c r="A5" s="8" t="str">
        <f>基本信息输入表!K6&amp;"："&amp;基本信息输入表!M6</f>
        <v>产权持有人：湖北省徽工生物技本研究有限公司</v>
      </c>
      <c r="B5" s="8"/>
      <c r="C5" s="8"/>
      <c r="D5" s="8"/>
      <c r="E5" s="9"/>
      <c r="F5" s="9"/>
      <c r="G5" s="9"/>
      <c r="J5" s="10" t="str">
        <f>"金额单位："&amp;基本信息输入表!M10&amp;"元"</f>
        <v>金额单位：人民币元</v>
      </c>
    </row>
    <row r="6" s="2" customFormat="1" customHeight="1" spans="1:11">
      <c r="A6" s="11" t="s">
        <v>401</v>
      </c>
      <c r="B6" s="11" t="s">
        <v>585</v>
      </c>
      <c r="C6" s="11" t="s">
        <v>618</v>
      </c>
      <c r="D6" s="11" t="s">
        <v>592</v>
      </c>
      <c r="E6" s="11" t="s">
        <v>515</v>
      </c>
      <c r="F6" s="11" t="s">
        <v>1614</v>
      </c>
      <c r="G6" s="12" t="s">
        <v>403</v>
      </c>
      <c r="H6" s="13" t="s">
        <v>502</v>
      </c>
      <c r="I6" s="11" t="s">
        <v>405</v>
      </c>
      <c r="J6" s="11" t="s">
        <v>503</v>
      </c>
      <c r="K6" s="14" t="s">
        <v>518</v>
      </c>
    </row>
    <row r="7" ht="15.6" spans="1:11">
      <c r="A7" s="15" t="str">
        <f>IF(B7="","",ROW()-6)</f>
        <v/>
      </c>
      <c r="B7" s="16"/>
      <c r="C7" s="17"/>
      <c r="D7" s="16"/>
      <c r="E7" s="16"/>
      <c r="F7" s="18"/>
      <c r="G7" s="18"/>
      <c r="H7" s="18"/>
      <c r="I7" s="18"/>
      <c r="J7" s="16"/>
      <c r="K7" s="19" t="s">
        <v>519</v>
      </c>
    </row>
    <row r="8" ht="15.6" spans="1:11">
      <c r="A8" s="15" t="str">
        <f t="shared" ref="A8:A30" si="0">IF(B8="","",ROW()-6)</f>
        <v/>
      </c>
      <c r="B8" s="16"/>
      <c r="C8" s="17"/>
      <c r="D8" s="16"/>
      <c r="E8" s="16"/>
      <c r="F8" s="18"/>
      <c r="G8" s="18"/>
      <c r="H8" s="18"/>
      <c r="I8" s="18"/>
      <c r="J8" s="16"/>
      <c r="K8" s="19" t="s">
        <v>520</v>
      </c>
    </row>
    <row r="9" ht="15.6" spans="1:11">
      <c r="A9" s="15" t="str">
        <f t="shared" si="0"/>
        <v/>
      </c>
      <c r="B9" s="16"/>
      <c r="C9" s="17"/>
      <c r="D9" s="16"/>
      <c r="E9" s="16"/>
      <c r="F9" s="18"/>
      <c r="G9" s="18"/>
      <c r="H9" s="18"/>
      <c r="I9" s="18"/>
      <c r="J9" s="16"/>
      <c r="K9" s="19" t="s">
        <v>521</v>
      </c>
    </row>
    <row r="10" ht="15.6" spans="1:11">
      <c r="A10" s="15" t="str">
        <f t="shared" si="0"/>
        <v/>
      </c>
      <c r="B10" s="16"/>
      <c r="C10" s="17"/>
      <c r="D10" s="16"/>
      <c r="E10" s="16"/>
      <c r="F10" s="18"/>
      <c r="G10" s="18"/>
      <c r="H10" s="18"/>
      <c r="I10" s="18"/>
      <c r="J10" s="16"/>
      <c r="K10" s="19" t="s">
        <v>522</v>
      </c>
    </row>
    <row r="11" ht="15.6" spans="1:11">
      <c r="A11" s="15" t="str">
        <f t="shared" si="0"/>
        <v/>
      </c>
      <c r="B11" s="16"/>
      <c r="C11" s="17"/>
      <c r="D11" s="16"/>
      <c r="E11" s="16"/>
      <c r="F11" s="18"/>
      <c r="G11" s="18"/>
      <c r="H11" s="18"/>
      <c r="I11" s="18"/>
      <c r="J11" s="16"/>
      <c r="K11" s="19" t="s">
        <v>523</v>
      </c>
    </row>
    <row r="12" ht="15.6" spans="1:11">
      <c r="A12" s="15" t="str">
        <f t="shared" si="0"/>
        <v/>
      </c>
      <c r="B12" s="16"/>
      <c r="C12" s="17"/>
      <c r="D12" s="16"/>
      <c r="E12" s="16"/>
      <c r="F12" s="18"/>
      <c r="G12" s="18"/>
      <c r="H12" s="18"/>
      <c r="I12" s="18"/>
      <c r="J12" s="16"/>
      <c r="K12" s="19" t="s">
        <v>524</v>
      </c>
    </row>
    <row r="13" ht="15.6" spans="1:11">
      <c r="A13" s="15" t="str">
        <f t="shared" si="0"/>
        <v/>
      </c>
      <c r="B13" s="16"/>
      <c r="C13" s="17"/>
      <c r="D13" s="16"/>
      <c r="E13" s="16"/>
      <c r="F13" s="18"/>
      <c r="G13" s="18"/>
      <c r="H13" s="18"/>
      <c r="I13" s="18"/>
      <c r="J13" s="16"/>
      <c r="K13" s="19" t="s">
        <v>525</v>
      </c>
    </row>
    <row r="14" ht="15.6" spans="1:11">
      <c r="A14" s="15" t="str">
        <f t="shared" si="0"/>
        <v/>
      </c>
      <c r="B14" s="16"/>
      <c r="C14" s="17"/>
      <c r="D14" s="16"/>
      <c r="E14" s="16"/>
      <c r="F14" s="18"/>
      <c r="G14" s="18"/>
      <c r="H14" s="18"/>
      <c r="I14" s="18"/>
      <c r="J14" s="16"/>
      <c r="K14" s="19" t="s">
        <v>526</v>
      </c>
    </row>
    <row r="15" ht="15.6" spans="1:11">
      <c r="A15" s="15" t="str">
        <f t="shared" si="0"/>
        <v/>
      </c>
      <c r="B15" s="16"/>
      <c r="C15" s="17"/>
      <c r="D15" s="16"/>
      <c r="E15" s="16"/>
      <c r="F15" s="18"/>
      <c r="G15" s="18"/>
      <c r="H15" s="18"/>
      <c r="I15" s="18"/>
      <c r="J15" s="16"/>
      <c r="K15" s="19" t="s">
        <v>527</v>
      </c>
    </row>
    <row r="16" ht="15.6" spans="1:11">
      <c r="A16" s="15" t="str">
        <f t="shared" si="0"/>
        <v/>
      </c>
      <c r="B16" s="16"/>
      <c r="C16" s="17"/>
      <c r="D16" s="16"/>
      <c r="E16" s="16"/>
      <c r="F16" s="18"/>
      <c r="G16" s="18"/>
      <c r="H16" s="18"/>
      <c r="I16" s="18"/>
      <c r="J16" s="16"/>
      <c r="K16" s="19" t="s">
        <v>528</v>
      </c>
    </row>
    <row r="17" ht="15.6" spans="1:11">
      <c r="A17" s="15" t="str">
        <f t="shared" si="0"/>
        <v/>
      </c>
      <c r="B17" s="16"/>
      <c r="C17" s="17"/>
      <c r="D17" s="16"/>
      <c r="E17" s="16"/>
      <c r="F17" s="18"/>
      <c r="G17" s="18"/>
      <c r="H17" s="18"/>
      <c r="I17" s="18"/>
      <c r="J17" s="16"/>
      <c r="K17" s="19" t="s">
        <v>529</v>
      </c>
    </row>
    <row r="18" ht="15.6" spans="1:11">
      <c r="A18" s="15" t="str">
        <f t="shared" si="0"/>
        <v/>
      </c>
      <c r="B18" s="16"/>
      <c r="C18" s="17"/>
      <c r="D18" s="16"/>
      <c r="E18" s="16"/>
      <c r="F18" s="18"/>
      <c r="G18" s="18"/>
      <c r="H18" s="18"/>
      <c r="I18" s="18"/>
      <c r="J18" s="16"/>
      <c r="K18" s="19" t="s">
        <v>530</v>
      </c>
    </row>
    <row r="19" ht="15.6" spans="1:11">
      <c r="A19" s="15" t="str">
        <f t="shared" si="0"/>
        <v/>
      </c>
      <c r="B19" s="16"/>
      <c r="C19" s="17"/>
      <c r="D19" s="16"/>
      <c r="E19" s="16"/>
      <c r="F19" s="18"/>
      <c r="G19" s="18"/>
      <c r="H19" s="18"/>
      <c r="I19" s="18"/>
      <c r="J19" s="16"/>
      <c r="K19" s="19" t="s">
        <v>531</v>
      </c>
    </row>
    <row r="20" ht="15.6" spans="1:11">
      <c r="A20" s="15" t="str">
        <f t="shared" si="0"/>
        <v/>
      </c>
      <c r="B20" s="16"/>
      <c r="C20" s="17"/>
      <c r="D20" s="16"/>
      <c r="E20" s="16"/>
      <c r="F20" s="18"/>
      <c r="G20" s="18"/>
      <c r="H20" s="18"/>
      <c r="I20" s="18"/>
      <c r="J20" s="16"/>
      <c r="K20" s="19" t="s">
        <v>532</v>
      </c>
    </row>
    <row r="21" ht="15.6" spans="1:11">
      <c r="A21" s="15" t="str">
        <f t="shared" si="0"/>
        <v/>
      </c>
      <c r="B21" s="16"/>
      <c r="C21" s="17"/>
      <c r="D21" s="16"/>
      <c r="E21" s="16"/>
      <c r="F21" s="18"/>
      <c r="G21" s="18"/>
      <c r="H21" s="18"/>
      <c r="I21" s="18"/>
      <c r="J21" s="16"/>
      <c r="K21" s="19" t="s">
        <v>533</v>
      </c>
    </row>
    <row r="22" ht="15.6" spans="1:11">
      <c r="A22" s="15" t="str">
        <f t="shared" si="0"/>
        <v/>
      </c>
      <c r="B22" s="16"/>
      <c r="C22" s="17"/>
      <c r="D22" s="16"/>
      <c r="E22" s="16"/>
      <c r="F22" s="18"/>
      <c r="G22" s="18"/>
      <c r="H22" s="18"/>
      <c r="I22" s="18"/>
      <c r="J22" s="16"/>
      <c r="K22" s="19" t="s">
        <v>538</v>
      </c>
    </row>
    <row r="23" ht="15.6" spans="1:11">
      <c r="A23" s="15" t="str">
        <f t="shared" si="0"/>
        <v/>
      </c>
      <c r="B23" s="16"/>
      <c r="C23" s="17"/>
      <c r="D23" s="16"/>
      <c r="E23" s="16"/>
      <c r="F23" s="18"/>
      <c r="G23" s="18"/>
      <c r="H23" s="18"/>
      <c r="I23" s="18"/>
      <c r="J23" s="16"/>
      <c r="K23" s="19" t="s">
        <v>539</v>
      </c>
    </row>
    <row r="24" ht="15.6" spans="1:11">
      <c r="A24" s="15" t="str">
        <f t="shared" si="0"/>
        <v/>
      </c>
      <c r="B24" s="16"/>
      <c r="C24" s="17"/>
      <c r="D24" s="16"/>
      <c r="E24" s="16"/>
      <c r="F24" s="18"/>
      <c r="G24" s="18"/>
      <c r="H24" s="18"/>
      <c r="I24" s="18"/>
      <c r="J24" s="16"/>
      <c r="K24" s="19" t="s">
        <v>540</v>
      </c>
    </row>
    <row r="25" ht="15.6" spans="1:11">
      <c r="A25" s="15" t="str">
        <f t="shared" si="0"/>
        <v/>
      </c>
      <c r="B25" s="16"/>
      <c r="C25" s="17"/>
      <c r="D25" s="16"/>
      <c r="E25" s="16"/>
      <c r="F25" s="18"/>
      <c r="G25" s="18"/>
      <c r="H25" s="18"/>
      <c r="I25" s="18"/>
      <c r="J25" s="16"/>
      <c r="K25" s="19" t="s">
        <v>541</v>
      </c>
    </row>
    <row r="26" ht="15.6" spans="1:11">
      <c r="A26" s="15" t="str">
        <f t="shared" si="0"/>
        <v/>
      </c>
      <c r="B26" s="16"/>
      <c r="C26" s="17"/>
      <c r="D26" s="16"/>
      <c r="E26" s="16"/>
      <c r="F26" s="18"/>
      <c r="G26" s="18"/>
      <c r="H26" s="18"/>
      <c r="I26" s="18"/>
      <c r="J26" s="16"/>
      <c r="K26" s="19" t="s">
        <v>542</v>
      </c>
    </row>
    <row r="27" ht="15.6" spans="1:11">
      <c r="A27" s="15" t="str">
        <f t="shared" si="0"/>
        <v/>
      </c>
      <c r="B27" s="16"/>
      <c r="C27" s="17"/>
      <c r="D27" s="16"/>
      <c r="E27" s="16"/>
      <c r="F27" s="18"/>
      <c r="G27" s="18"/>
      <c r="H27" s="18"/>
      <c r="I27" s="18"/>
      <c r="J27" s="16"/>
      <c r="K27" s="19" t="s">
        <v>627</v>
      </c>
    </row>
    <row r="28" ht="15.6" spans="1:11">
      <c r="A28" s="15" t="str">
        <f t="shared" si="0"/>
        <v/>
      </c>
      <c r="B28" s="16"/>
      <c r="C28" s="17"/>
      <c r="D28" s="16"/>
      <c r="E28" s="16"/>
      <c r="F28" s="18"/>
      <c r="G28" s="18"/>
      <c r="H28" s="18"/>
      <c r="I28" s="18"/>
      <c r="J28" s="16"/>
      <c r="K28" s="19" t="s">
        <v>672</v>
      </c>
    </row>
    <row r="29" ht="15.6" spans="1:11">
      <c r="A29" s="15" t="str">
        <f t="shared" si="0"/>
        <v/>
      </c>
      <c r="B29" s="16"/>
      <c r="C29" s="17"/>
      <c r="D29" s="16"/>
      <c r="E29" s="16"/>
      <c r="F29" s="18"/>
      <c r="G29" s="18"/>
      <c r="H29" s="18"/>
      <c r="I29" s="18"/>
      <c r="J29" s="16"/>
      <c r="K29" s="19" t="s">
        <v>673</v>
      </c>
    </row>
    <row r="30" ht="15.6" spans="1:11">
      <c r="A30" s="15" t="str">
        <f t="shared" si="0"/>
        <v/>
      </c>
      <c r="B30" s="16"/>
      <c r="C30" s="17"/>
      <c r="D30" s="16"/>
      <c r="E30" s="16"/>
      <c r="F30" s="18"/>
      <c r="G30" s="18"/>
      <c r="H30" s="18"/>
      <c r="I30" s="18"/>
      <c r="J30" s="16"/>
      <c r="K30" s="19" t="s">
        <v>674</v>
      </c>
    </row>
    <row r="31" customHeight="1" spans="1:11">
      <c r="A31" s="20" t="s">
        <v>511</v>
      </c>
      <c r="B31" s="21"/>
      <c r="C31" s="22"/>
      <c r="D31" s="22"/>
      <c r="E31" s="22"/>
      <c r="F31" s="18"/>
      <c r="G31" s="18">
        <f>SUM(G7:G30)</f>
        <v>0</v>
      </c>
      <c r="H31" s="18">
        <f>SUM(H7:H30)</f>
        <v>0</v>
      </c>
      <c r="I31" s="18">
        <f>SUM(I7:I30)</f>
        <v>0</v>
      </c>
      <c r="J31" s="23"/>
    </row>
    <row r="32" customHeight="1" spans="1:11">
      <c r="A32" s="3" t="str">
        <f>基本信息输入表!$K$6&amp;"填表人："&amp;基本信息输入表!$M$93</f>
        <v>产权持有人填表人：袁佳</v>
      </c>
      <c r="H32" s="3" t="str">
        <f>"评估人员："&amp;基本信息输入表!$Q$93</f>
        <v>评估人员：韩策</v>
      </c>
      <c r="K32" s="27"/>
    </row>
    <row r="33" customHeight="1" spans="1:11">
      <c r="A33" s="3" t="str">
        <f>"填表日期："&amp;YEAR(基本信息输入表!$O$93)&amp;"年"&amp;MONTH(基本信息输入表!$O$93)&amp;"月"&amp;DAY(基本信息输入表!$O$93)&amp;"日"</f>
        <v>填表日期：2025年12月15日</v>
      </c>
    </row>
    <row r="34" customHeight="1" spans="1:11">
      <c r="K34" s="27"/>
    </row>
  </sheetData>
  <mergeCells count="4">
    <mergeCell ref="A2:J2"/>
    <mergeCell ref="A3:J3"/>
    <mergeCell ref="A5:D5"/>
    <mergeCell ref="A31:B31"/>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fitToHeight="0" orientation="landscape"/>
  <headerFooter scaleWithDoc="0">
    <oddFooter>&amp;C&amp;"宋体,常规"&amp;10第&amp;"Arial Narrow,常规"&amp;P&amp;"宋体,常规"页，共&amp;"Arial Narrow,常规"&amp;N&amp;"宋体,常规"页</oddFooter>
  </headerFooter>
</worksheet>
</file>

<file path=xl/worksheets/sheet9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7">
    <pageSetUpPr fitToPage="1"/>
  </sheetPr>
  <dimension ref="A1:K29"/>
  <sheetViews>
    <sheetView showGridLines="0" topLeftCell="A3" workbookViewId="0">
      <selection activeCell="E54" sqref="E54"/>
    </sheetView>
  </sheetViews>
  <sheetFormatPr defaultColWidth="9" defaultRowHeight="15.75" customHeight="1"/>
  <cols>
    <col min="1" max="1" width="7.66666666666667" style="3" customWidth="1"/>
    <col min="2" max="2" width="20.6666666666667" style="3" customWidth="1"/>
    <col min="3" max="3" width="12.6666666666667" style="3" customWidth="1"/>
    <col min="4" max="6" width="12.1666666666667" style="3" customWidth="1"/>
    <col min="7" max="7" width="12.1666666666667" style="3" hidden="1" customWidth="1" outlineLevel="1"/>
    <col min="8" max="8" width="15.6666666666667" style="3" customWidth="1" collapsed="1"/>
    <col min="9" max="9" width="15.6666666666667" style="3" customWidth="1"/>
    <col min="10" max="10" width="14.6666666666667" style="3" customWidth="1"/>
    <col min="11" max="16384" width="9" style="3"/>
  </cols>
  <sheetData>
    <row r="1" customHeight="1" spans="1:11">
      <c r="A1" s="4" t="s">
        <v>398</v>
      </c>
    </row>
    <row r="2" s="1" customFormat="1" ht="30" customHeight="1" spans="1:11">
      <c r="A2" s="5" t="s">
        <v>1638</v>
      </c>
      <c r="B2" s="5"/>
      <c r="C2" s="5"/>
      <c r="D2" s="5"/>
      <c r="E2" s="5"/>
      <c r="F2" s="5"/>
      <c r="G2" s="5"/>
      <c r="H2" s="5"/>
      <c r="I2" s="5"/>
      <c r="J2" s="5"/>
    </row>
    <row r="3" customHeight="1" spans="1:11">
      <c r="A3" s="2" t="str">
        <f>"评估基准日："&amp;TEXT(基本信息输入表!M7,"yyyy年mm月dd日")</f>
        <v>评估基准日：2025年11月30日</v>
      </c>
      <c r="B3" s="2"/>
      <c r="C3" s="2"/>
      <c r="D3" s="2"/>
      <c r="E3" s="2"/>
      <c r="F3" s="2"/>
      <c r="G3" s="2"/>
      <c r="H3" s="2"/>
      <c r="I3" s="2"/>
      <c r="J3" s="2"/>
    </row>
    <row r="4" ht="14.25" customHeight="1" spans="1:11">
      <c r="A4" s="2"/>
      <c r="B4" s="2"/>
      <c r="C4" s="2"/>
      <c r="D4" s="2"/>
      <c r="E4" s="2"/>
      <c r="F4" s="2"/>
      <c r="G4" s="2"/>
      <c r="H4" s="2"/>
      <c r="I4" s="2"/>
      <c r="J4" s="25" t="s">
        <v>1639</v>
      </c>
    </row>
    <row r="5" customHeight="1" spans="1:11">
      <c r="A5" s="8" t="str">
        <f>基本信息输入表!K6&amp;"："&amp;基本信息输入表!M6</f>
        <v>产权持有人：湖北省徽工生物技本研究有限公司</v>
      </c>
      <c r="B5" s="8"/>
      <c r="C5" s="8"/>
      <c r="J5" s="10" t="str">
        <f>"金额单位："&amp;基本信息输入表!M10&amp;"元"</f>
        <v>金额单位：人民币元</v>
      </c>
    </row>
    <row r="6" s="2" customFormat="1" customHeight="1" spans="1:11">
      <c r="A6" s="11" t="s">
        <v>401</v>
      </c>
      <c r="B6" s="26" t="s">
        <v>1640</v>
      </c>
      <c r="C6" s="11" t="s">
        <v>618</v>
      </c>
      <c r="D6" s="26" t="s">
        <v>1641</v>
      </c>
      <c r="E6" s="26" t="s">
        <v>1642</v>
      </c>
      <c r="F6" s="26" t="s">
        <v>1643</v>
      </c>
      <c r="G6" s="12" t="s">
        <v>403</v>
      </c>
      <c r="H6" s="13" t="s">
        <v>502</v>
      </c>
      <c r="I6" s="11" t="s">
        <v>405</v>
      </c>
      <c r="J6" s="11" t="s">
        <v>503</v>
      </c>
      <c r="K6" s="14" t="s">
        <v>518</v>
      </c>
    </row>
    <row r="7" ht="15.6" spans="1:11">
      <c r="A7" s="15" t="str">
        <f>IF(B7="","",ROW()-6)</f>
        <v/>
      </c>
      <c r="B7" s="16"/>
      <c r="C7" s="17"/>
      <c r="D7" s="17"/>
      <c r="E7" s="17"/>
      <c r="F7" s="18"/>
      <c r="G7" s="18"/>
      <c r="H7" s="18"/>
      <c r="I7" s="18"/>
      <c r="J7" s="16"/>
      <c r="K7" s="19" t="s">
        <v>519</v>
      </c>
    </row>
    <row r="8" ht="15.6" spans="1:11">
      <c r="A8" s="15" t="str">
        <f t="shared" ref="A8:A26" si="0">IF(B8="","",ROW()-6)</f>
        <v/>
      </c>
      <c r="B8" s="16"/>
      <c r="C8" s="17"/>
      <c r="D8" s="17"/>
      <c r="E8" s="17"/>
      <c r="F8" s="18"/>
      <c r="G8" s="18"/>
      <c r="H8" s="18"/>
      <c r="I8" s="18"/>
      <c r="J8" s="16"/>
      <c r="K8" s="19" t="s">
        <v>520</v>
      </c>
    </row>
    <row r="9" ht="15.6" spans="1:11">
      <c r="A9" s="15" t="str">
        <f t="shared" si="0"/>
        <v/>
      </c>
      <c r="B9" s="16"/>
      <c r="C9" s="17"/>
      <c r="D9" s="17"/>
      <c r="E9" s="17"/>
      <c r="F9" s="18"/>
      <c r="G9" s="18"/>
      <c r="H9" s="18"/>
      <c r="I9" s="18"/>
      <c r="J9" s="16"/>
      <c r="K9" s="19" t="s">
        <v>521</v>
      </c>
    </row>
    <row r="10" ht="15.6" spans="1:11">
      <c r="A10" s="15" t="str">
        <f t="shared" si="0"/>
        <v/>
      </c>
      <c r="B10" s="16"/>
      <c r="C10" s="17"/>
      <c r="D10" s="17"/>
      <c r="E10" s="17"/>
      <c r="F10" s="18"/>
      <c r="G10" s="18"/>
      <c r="H10" s="18"/>
      <c r="I10" s="18"/>
      <c r="J10" s="16"/>
      <c r="K10" s="19" t="s">
        <v>522</v>
      </c>
    </row>
    <row r="11" ht="15.6" spans="1:11">
      <c r="A11" s="15" t="str">
        <f t="shared" si="0"/>
        <v/>
      </c>
      <c r="B11" s="16"/>
      <c r="C11" s="17"/>
      <c r="D11" s="17"/>
      <c r="E11" s="17"/>
      <c r="F11" s="18"/>
      <c r="G11" s="18"/>
      <c r="H11" s="18"/>
      <c r="I11" s="18"/>
      <c r="J11" s="16"/>
      <c r="K11" s="19" t="s">
        <v>523</v>
      </c>
    </row>
    <row r="12" ht="15.6" spans="1:11">
      <c r="A12" s="15" t="str">
        <f t="shared" si="0"/>
        <v/>
      </c>
      <c r="B12" s="16"/>
      <c r="C12" s="17"/>
      <c r="D12" s="17"/>
      <c r="E12" s="17"/>
      <c r="F12" s="18"/>
      <c r="G12" s="18"/>
      <c r="H12" s="18"/>
      <c r="I12" s="18"/>
      <c r="J12" s="16"/>
      <c r="K12" s="19" t="s">
        <v>524</v>
      </c>
    </row>
    <row r="13" ht="15.6" spans="1:11">
      <c r="A13" s="15" t="str">
        <f t="shared" si="0"/>
        <v/>
      </c>
      <c r="B13" s="16"/>
      <c r="C13" s="17"/>
      <c r="D13" s="17"/>
      <c r="E13" s="17"/>
      <c r="F13" s="18"/>
      <c r="G13" s="18"/>
      <c r="H13" s="18"/>
      <c r="I13" s="18"/>
      <c r="J13" s="16"/>
      <c r="K13" s="19" t="s">
        <v>525</v>
      </c>
    </row>
    <row r="14" ht="15.6" spans="1:11">
      <c r="A14" s="15" t="str">
        <f t="shared" si="0"/>
        <v/>
      </c>
      <c r="B14" s="16"/>
      <c r="C14" s="17"/>
      <c r="D14" s="17"/>
      <c r="E14" s="17"/>
      <c r="F14" s="18"/>
      <c r="G14" s="18"/>
      <c r="H14" s="18"/>
      <c r="I14" s="18"/>
      <c r="J14" s="16"/>
      <c r="K14" s="19" t="s">
        <v>526</v>
      </c>
    </row>
    <row r="15" ht="15.6" spans="1:11">
      <c r="A15" s="15" t="str">
        <f t="shared" si="0"/>
        <v/>
      </c>
      <c r="B15" s="16"/>
      <c r="C15" s="17"/>
      <c r="D15" s="17"/>
      <c r="E15" s="17"/>
      <c r="F15" s="18"/>
      <c r="G15" s="18"/>
      <c r="H15" s="18"/>
      <c r="I15" s="18"/>
      <c r="J15" s="16"/>
      <c r="K15" s="19" t="s">
        <v>527</v>
      </c>
    </row>
    <row r="16" ht="15.6" spans="1:11">
      <c r="A16" s="15" t="str">
        <f t="shared" si="0"/>
        <v/>
      </c>
      <c r="B16" s="16"/>
      <c r="C16" s="17"/>
      <c r="D16" s="17"/>
      <c r="E16" s="17"/>
      <c r="F16" s="18"/>
      <c r="G16" s="18"/>
      <c r="H16" s="18"/>
      <c r="I16" s="18"/>
      <c r="J16" s="16"/>
      <c r="K16" s="19" t="s">
        <v>528</v>
      </c>
    </row>
    <row r="17" ht="15.6" spans="1:11">
      <c r="A17" s="15" t="str">
        <f t="shared" si="0"/>
        <v/>
      </c>
      <c r="B17" s="16"/>
      <c r="C17" s="17"/>
      <c r="D17" s="17"/>
      <c r="E17" s="17"/>
      <c r="F17" s="18"/>
      <c r="G17" s="18"/>
      <c r="H17" s="18"/>
      <c r="I17" s="18"/>
      <c r="J17" s="16"/>
      <c r="K17" s="19" t="s">
        <v>529</v>
      </c>
    </row>
    <row r="18" ht="15.6" spans="1:11">
      <c r="A18" s="15" t="str">
        <f t="shared" si="0"/>
        <v/>
      </c>
      <c r="B18" s="16"/>
      <c r="C18" s="17"/>
      <c r="D18" s="17"/>
      <c r="E18" s="17"/>
      <c r="F18" s="18"/>
      <c r="G18" s="18"/>
      <c r="H18" s="18"/>
      <c r="I18" s="18"/>
      <c r="J18" s="16"/>
      <c r="K18" s="19" t="s">
        <v>530</v>
      </c>
    </row>
    <row r="19" ht="15.6" spans="1:11">
      <c r="A19" s="15" t="str">
        <f t="shared" si="0"/>
        <v/>
      </c>
      <c r="B19" s="16"/>
      <c r="C19" s="17"/>
      <c r="D19" s="17"/>
      <c r="E19" s="17"/>
      <c r="F19" s="18"/>
      <c r="G19" s="18"/>
      <c r="H19" s="18"/>
      <c r="I19" s="18"/>
      <c r="J19" s="16"/>
      <c r="K19" s="19" t="s">
        <v>531</v>
      </c>
    </row>
    <row r="20" ht="15.6" spans="1:11">
      <c r="A20" s="15" t="str">
        <f t="shared" si="0"/>
        <v/>
      </c>
      <c r="B20" s="16"/>
      <c r="C20" s="17"/>
      <c r="D20" s="17"/>
      <c r="E20" s="17"/>
      <c r="F20" s="18"/>
      <c r="G20" s="18"/>
      <c r="H20" s="18"/>
      <c r="I20" s="18"/>
      <c r="J20" s="16"/>
      <c r="K20" s="19" t="s">
        <v>532</v>
      </c>
    </row>
    <row r="21" ht="15.6" spans="1:11">
      <c r="A21" s="15" t="str">
        <f t="shared" si="0"/>
        <v/>
      </c>
      <c r="B21" s="16"/>
      <c r="C21" s="17"/>
      <c r="D21" s="17"/>
      <c r="E21" s="17"/>
      <c r="F21" s="18"/>
      <c r="G21" s="18"/>
      <c r="H21" s="18"/>
      <c r="I21" s="18"/>
      <c r="J21" s="16"/>
      <c r="K21" s="19" t="s">
        <v>533</v>
      </c>
    </row>
    <row r="22" ht="15.6" spans="1:11">
      <c r="A22" s="15" t="str">
        <f t="shared" si="0"/>
        <v/>
      </c>
      <c r="B22" s="16"/>
      <c r="C22" s="17"/>
      <c r="D22" s="17"/>
      <c r="E22" s="17"/>
      <c r="F22" s="18"/>
      <c r="G22" s="18"/>
      <c r="H22" s="18"/>
      <c r="I22" s="18"/>
      <c r="J22" s="16"/>
      <c r="K22" s="19" t="s">
        <v>538</v>
      </c>
    </row>
    <row r="23" ht="15.6" spans="1:11">
      <c r="A23" s="15" t="str">
        <f t="shared" si="0"/>
        <v/>
      </c>
      <c r="B23" s="16"/>
      <c r="C23" s="17"/>
      <c r="D23" s="17"/>
      <c r="E23" s="17"/>
      <c r="F23" s="18"/>
      <c r="G23" s="18"/>
      <c r="H23" s="18"/>
      <c r="I23" s="18"/>
      <c r="J23" s="16"/>
      <c r="K23" s="19" t="s">
        <v>539</v>
      </c>
    </row>
    <row r="24" ht="15.6" spans="1:11">
      <c r="A24" s="15" t="str">
        <f t="shared" si="0"/>
        <v/>
      </c>
      <c r="B24" s="16"/>
      <c r="C24" s="17"/>
      <c r="D24" s="17"/>
      <c r="E24" s="17"/>
      <c r="F24" s="18"/>
      <c r="G24" s="18"/>
      <c r="H24" s="18"/>
      <c r="I24" s="18"/>
      <c r="J24" s="16"/>
      <c r="K24" s="19" t="s">
        <v>540</v>
      </c>
    </row>
    <row r="25" ht="15.6" spans="1:11">
      <c r="A25" s="15" t="str">
        <f t="shared" si="0"/>
        <v/>
      </c>
      <c r="B25" s="16"/>
      <c r="C25" s="17"/>
      <c r="D25" s="17"/>
      <c r="E25" s="17"/>
      <c r="F25" s="18"/>
      <c r="G25" s="18"/>
      <c r="H25" s="18"/>
      <c r="I25" s="18"/>
      <c r="J25" s="16"/>
      <c r="K25" s="19" t="s">
        <v>541</v>
      </c>
    </row>
    <row r="26" ht="15.6" spans="1:11">
      <c r="A26" s="15" t="str">
        <f t="shared" si="0"/>
        <v/>
      </c>
      <c r="B26" s="16"/>
      <c r="C26" s="17"/>
      <c r="D26" s="17"/>
      <c r="E26" s="17"/>
      <c r="F26" s="18"/>
      <c r="G26" s="18"/>
      <c r="H26" s="18"/>
      <c r="I26" s="18"/>
      <c r="J26" s="16"/>
      <c r="K26" s="19" t="s">
        <v>542</v>
      </c>
    </row>
    <row r="27" customHeight="1" spans="1:11">
      <c r="A27" s="20" t="s">
        <v>511</v>
      </c>
      <c r="B27" s="21"/>
      <c r="C27" s="22"/>
      <c r="D27" s="22"/>
      <c r="E27" s="22"/>
      <c r="F27" s="18"/>
      <c r="G27" s="18">
        <f>SUM(G7:G26)</f>
        <v>0</v>
      </c>
      <c r="H27" s="18">
        <f>SUM(H7:H26)</f>
        <v>0</v>
      </c>
      <c r="I27" s="18">
        <f>SUM(I7:I26)</f>
        <v>0</v>
      </c>
      <c r="J27" s="23"/>
    </row>
    <row r="28" customHeight="1" spans="1:11">
      <c r="A28" s="3" t="str">
        <f>基本信息输入表!$K$6&amp;"填表人："&amp;基本信息输入表!$M$94</f>
        <v>产权持有人填表人：袁佳</v>
      </c>
      <c r="H28" s="3" t="str">
        <f>"评估人员："&amp;基本信息输入表!$Q$94</f>
        <v>评估人员：韩策</v>
      </c>
      <c r="K28" s="27"/>
    </row>
    <row r="29" customHeight="1" spans="1:11">
      <c r="A29" s="3" t="str">
        <f>"填表日期："&amp;YEAR(基本信息输入表!$O$94)&amp;"年"&amp;MONTH(基本信息输入表!$O$94)&amp;"月"&amp;DAY(基本信息输入表!$O$94)&amp;"日"</f>
        <v>填表日期：2025年12月15日</v>
      </c>
    </row>
  </sheetData>
  <mergeCells count="4">
    <mergeCell ref="A2:J2"/>
    <mergeCell ref="A3:J3"/>
    <mergeCell ref="A5:C5"/>
    <mergeCell ref="A27:B2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scale="94" fitToHeight="0" orientation="landscape"/>
  <headerFooter scaleWithDoc="0">
    <oddFooter>&amp;C&amp;"宋体,常规"&amp;10第&amp;"Arial Narrow,常规"&amp;P&amp;"宋体,常规"页，共&amp;"Arial Narrow,常规"&amp;N&amp;"宋体,常规"页</oddFooter>
  </headerFooter>
</worksheet>
</file>

<file path=xl/worksheets/sheet9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一年到期非流动负债">
    <pageSetUpPr fitToPage="1"/>
  </sheetPr>
  <dimension ref="A1:J29"/>
  <sheetViews>
    <sheetView showGridLines="0" topLeftCell="A5" workbookViewId="0">
      <selection activeCell="E54" sqref="E54"/>
    </sheetView>
  </sheetViews>
  <sheetFormatPr defaultColWidth="9" defaultRowHeight="15.75" customHeight="1"/>
  <cols>
    <col min="1" max="1" width="7.66666666666667" style="3" customWidth="1"/>
    <col min="2" max="2" width="20.6666666666667" style="3" customWidth="1"/>
    <col min="3" max="3" width="12.6666666666667" style="3" customWidth="1"/>
    <col min="4" max="5" width="12.1666666666667" style="3" customWidth="1"/>
    <col min="6" max="6" width="12.1666666666667" style="3" hidden="1" customWidth="1" outlineLevel="1"/>
    <col min="7" max="7" width="15.6666666666667" style="3" customWidth="1" collapsed="1"/>
    <col min="8" max="8" width="15.6666666666667" style="3" customWidth="1"/>
    <col min="9" max="9" width="14.6666666666667" style="3" customWidth="1"/>
    <col min="10" max="16384" width="9" style="3"/>
  </cols>
  <sheetData>
    <row r="1" customHeight="1" spans="1:10">
      <c r="A1" s="4" t="s">
        <v>398</v>
      </c>
    </row>
    <row r="2" s="1" customFormat="1" ht="30" customHeight="1" spans="1:10">
      <c r="A2" s="5" t="s">
        <v>1644</v>
      </c>
      <c r="B2" s="5"/>
      <c r="C2" s="5"/>
      <c r="D2" s="5"/>
      <c r="E2" s="5"/>
      <c r="F2" s="5"/>
      <c r="G2" s="5"/>
      <c r="H2" s="5"/>
      <c r="I2" s="5"/>
    </row>
    <row r="3" customHeight="1" spans="1:10">
      <c r="A3" s="2" t="str">
        <f>"评估基准日："&amp;TEXT(基本信息输入表!M7,"yyyy年mm月dd日")</f>
        <v>评估基准日：2025年11月30日</v>
      </c>
      <c r="B3" s="2"/>
      <c r="C3" s="2"/>
      <c r="D3" s="2"/>
      <c r="E3" s="2"/>
      <c r="F3" s="2"/>
      <c r="G3" s="2"/>
      <c r="H3" s="2"/>
      <c r="I3" s="2"/>
    </row>
    <row r="4" ht="14.25" customHeight="1" spans="1:10">
      <c r="A4" s="2"/>
      <c r="B4" s="2"/>
      <c r="C4" s="2"/>
      <c r="D4" s="2"/>
      <c r="E4" s="2"/>
      <c r="F4" s="2"/>
      <c r="G4" s="2"/>
      <c r="H4" s="2"/>
      <c r="I4" s="25" t="s">
        <v>1645</v>
      </c>
    </row>
    <row r="5" customHeight="1" spans="1:10">
      <c r="A5" s="8" t="str">
        <f>基本信息输入表!K6&amp;"："&amp;基本信息输入表!M6</f>
        <v>产权持有人：湖北省徽工生物技本研究有限公司</v>
      </c>
      <c r="B5" s="8"/>
      <c r="C5" s="8"/>
      <c r="I5" s="10" t="str">
        <f>"金额单位："&amp;基本信息输入表!M10&amp;"元"</f>
        <v>金额单位：人民币元</v>
      </c>
    </row>
    <row r="6" s="2" customFormat="1" customHeight="1" spans="1:10">
      <c r="A6" s="11" t="s">
        <v>401</v>
      </c>
      <c r="B6" s="26" t="s">
        <v>1646</v>
      </c>
      <c r="C6" s="11" t="s">
        <v>618</v>
      </c>
      <c r="D6" s="11" t="s">
        <v>873</v>
      </c>
      <c r="E6" s="11" t="s">
        <v>1647</v>
      </c>
      <c r="F6" s="12" t="s">
        <v>403</v>
      </c>
      <c r="G6" s="13" t="s">
        <v>502</v>
      </c>
      <c r="H6" s="11" t="s">
        <v>405</v>
      </c>
      <c r="I6" s="11" t="s">
        <v>503</v>
      </c>
      <c r="J6" s="14" t="s">
        <v>518</v>
      </c>
    </row>
    <row r="7" ht="15.6" spans="1:10">
      <c r="A7" s="15" t="str">
        <f>IF(B7="","",ROW()-6)</f>
        <v/>
      </c>
      <c r="B7" s="16"/>
      <c r="C7" s="17"/>
      <c r="D7" s="17"/>
      <c r="E7" s="18"/>
      <c r="F7" s="18"/>
      <c r="G7" s="18"/>
      <c r="H7" s="18"/>
      <c r="I7" s="16"/>
      <c r="J7" s="19" t="s">
        <v>519</v>
      </c>
    </row>
    <row r="8" ht="15.6" spans="1:10">
      <c r="A8" s="15" t="str">
        <f t="shared" ref="A8:A26" si="0">IF(B8="","",ROW()-6)</f>
        <v/>
      </c>
      <c r="B8" s="16"/>
      <c r="C8" s="17"/>
      <c r="D8" s="17"/>
      <c r="E8" s="18"/>
      <c r="F8" s="18"/>
      <c r="G8" s="18"/>
      <c r="H8" s="18"/>
      <c r="I8" s="16"/>
      <c r="J8" s="19" t="s">
        <v>520</v>
      </c>
    </row>
    <row r="9" ht="15.6" spans="1:10">
      <c r="A9" s="15" t="str">
        <f t="shared" si="0"/>
        <v/>
      </c>
      <c r="B9" s="16"/>
      <c r="C9" s="17"/>
      <c r="D9" s="17"/>
      <c r="E9" s="18"/>
      <c r="F9" s="18"/>
      <c r="G9" s="18"/>
      <c r="H9" s="18"/>
      <c r="I9" s="16"/>
      <c r="J9" s="19" t="s">
        <v>521</v>
      </c>
    </row>
    <row r="10" ht="15.6" spans="1:10">
      <c r="A10" s="15" t="str">
        <f t="shared" si="0"/>
        <v/>
      </c>
      <c r="B10" s="16"/>
      <c r="C10" s="17"/>
      <c r="D10" s="17"/>
      <c r="E10" s="18"/>
      <c r="F10" s="18"/>
      <c r="G10" s="18"/>
      <c r="H10" s="18"/>
      <c r="I10" s="16"/>
      <c r="J10" s="19" t="s">
        <v>522</v>
      </c>
    </row>
    <row r="11" ht="15.6" spans="1:10">
      <c r="A11" s="15" t="str">
        <f t="shared" si="0"/>
        <v/>
      </c>
      <c r="B11" s="16"/>
      <c r="C11" s="17"/>
      <c r="D11" s="17"/>
      <c r="E11" s="18"/>
      <c r="F11" s="18"/>
      <c r="G11" s="18"/>
      <c r="H11" s="18"/>
      <c r="I11" s="16"/>
      <c r="J11" s="19" t="s">
        <v>523</v>
      </c>
    </row>
    <row r="12" ht="15.6" spans="1:10">
      <c r="A12" s="15" t="str">
        <f t="shared" si="0"/>
        <v/>
      </c>
      <c r="B12" s="16"/>
      <c r="C12" s="17"/>
      <c r="D12" s="17"/>
      <c r="E12" s="18"/>
      <c r="F12" s="18"/>
      <c r="G12" s="18"/>
      <c r="H12" s="18"/>
      <c r="I12" s="16"/>
      <c r="J12" s="19" t="s">
        <v>524</v>
      </c>
    </row>
    <row r="13" ht="15.6" spans="1:10">
      <c r="A13" s="15" t="str">
        <f t="shared" si="0"/>
        <v/>
      </c>
      <c r="B13" s="16"/>
      <c r="C13" s="17"/>
      <c r="D13" s="17"/>
      <c r="E13" s="18"/>
      <c r="F13" s="18"/>
      <c r="G13" s="18"/>
      <c r="H13" s="18"/>
      <c r="I13" s="16"/>
      <c r="J13" s="19" t="s">
        <v>525</v>
      </c>
    </row>
    <row r="14" ht="15.6" spans="1:10">
      <c r="A14" s="15" t="str">
        <f t="shared" si="0"/>
        <v/>
      </c>
      <c r="B14" s="16"/>
      <c r="C14" s="17"/>
      <c r="D14" s="17"/>
      <c r="E14" s="18"/>
      <c r="F14" s="18"/>
      <c r="G14" s="18"/>
      <c r="H14" s="18"/>
      <c r="I14" s="16"/>
      <c r="J14" s="19" t="s">
        <v>526</v>
      </c>
    </row>
    <row r="15" ht="15.6" spans="1:10">
      <c r="A15" s="15" t="str">
        <f t="shared" si="0"/>
        <v/>
      </c>
      <c r="B15" s="16"/>
      <c r="C15" s="17"/>
      <c r="D15" s="17"/>
      <c r="E15" s="18"/>
      <c r="F15" s="18"/>
      <c r="G15" s="18"/>
      <c r="H15" s="18"/>
      <c r="I15" s="16"/>
      <c r="J15" s="19" t="s">
        <v>527</v>
      </c>
    </row>
    <row r="16" ht="15.6" spans="1:10">
      <c r="A16" s="15" t="str">
        <f t="shared" si="0"/>
        <v/>
      </c>
      <c r="B16" s="16"/>
      <c r="C16" s="17"/>
      <c r="D16" s="17"/>
      <c r="E16" s="18"/>
      <c r="F16" s="18"/>
      <c r="G16" s="18"/>
      <c r="H16" s="18"/>
      <c r="I16" s="16"/>
      <c r="J16" s="19" t="s">
        <v>528</v>
      </c>
    </row>
    <row r="17" ht="15.6" spans="1:10">
      <c r="A17" s="15" t="str">
        <f t="shared" si="0"/>
        <v/>
      </c>
      <c r="B17" s="16"/>
      <c r="C17" s="17"/>
      <c r="D17" s="17"/>
      <c r="E17" s="18"/>
      <c r="F17" s="18"/>
      <c r="G17" s="18"/>
      <c r="H17" s="18"/>
      <c r="I17" s="16"/>
      <c r="J17" s="19" t="s">
        <v>529</v>
      </c>
    </row>
    <row r="18" ht="15.6" spans="1:10">
      <c r="A18" s="15" t="str">
        <f t="shared" si="0"/>
        <v/>
      </c>
      <c r="B18" s="16"/>
      <c r="C18" s="17"/>
      <c r="D18" s="17"/>
      <c r="E18" s="18"/>
      <c r="F18" s="18"/>
      <c r="G18" s="18"/>
      <c r="H18" s="18"/>
      <c r="I18" s="16"/>
      <c r="J18" s="19" t="s">
        <v>530</v>
      </c>
    </row>
    <row r="19" ht="15.6" spans="1:10">
      <c r="A19" s="15" t="str">
        <f t="shared" si="0"/>
        <v/>
      </c>
      <c r="B19" s="16"/>
      <c r="C19" s="17"/>
      <c r="D19" s="17"/>
      <c r="E19" s="18"/>
      <c r="F19" s="18"/>
      <c r="G19" s="18"/>
      <c r="H19" s="18"/>
      <c r="I19" s="16"/>
      <c r="J19" s="19" t="s">
        <v>531</v>
      </c>
    </row>
    <row r="20" ht="15.6" spans="1:10">
      <c r="A20" s="15" t="str">
        <f t="shared" si="0"/>
        <v/>
      </c>
      <c r="B20" s="16"/>
      <c r="C20" s="17"/>
      <c r="D20" s="17"/>
      <c r="E20" s="18"/>
      <c r="F20" s="18"/>
      <c r="G20" s="18"/>
      <c r="H20" s="18"/>
      <c r="I20" s="16"/>
      <c r="J20" s="19" t="s">
        <v>532</v>
      </c>
    </row>
    <row r="21" ht="15.6" spans="1:10">
      <c r="A21" s="15" t="str">
        <f t="shared" si="0"/>
        <v/>
      </c>
      <c r="B21" s="16"/>
      <c r="C21" s="17"/>
      <c r="D21" s="17"/>
      <c r="E21" s="18"/>
      <c r="F21" s="18"/>
      <c r="G21" s="18"/>
      <c r="H21" s="18"/>
      <c r="I21" s="16"/>
      <c r="J21" s="19" t="s">
        <v>533</v>
      </c>
    </row>
    <row r="22" ht="15.6" spans="1:10">
      <c r="A22" s="15" t="str">
        <f t="shared" si="0"/>
        <v/>
      </c>
      <c r="B22" s="16"/>
      <c r="C22" s="17"/>
      <c r="D22" s="17"/>
      <c r="E22" s="18"/>
      <c r="F22" s="18"/>
      <c r="G22" s="18"/>
      <c r="H22" s="18"/>
      <c r="I22" s="16"/>
      <c r="J22" s="19" t="s">
        <v>538</v>
      </c>
    </row>
    <row r="23" ht="15.6" spans="1:10">
      <c r="A23" s="15" t="str">
        <f t="shared" si="0"/>
        <v/>
      </c>
      <c r="B23" s="16"/>
      <c r="C23" s="17"/>
      <c r="D23" s="17"/>
      <c r="E23" s="18"/>
      <c r="F23" s="18"/>
      <c r="G23" s="18"/>
      <c r="H23" s="18"/>
      <c r="I23" s="16"/>
      <c r="J23" s="19" t="s">
        <v>539</v>
      </c>
    </row>
    <row r="24" ht="15.6" spans="1:10">
      <c r="A24" s="15" t="str">
        <f t="shared" si="0"/>
        <v/>
      </c>
      <c r="B24" s="16"/>
      <c r="C24" s="17"/>
      <c r="D24" s="17"/>
      <c r="E24" s="18"/>
      <c r="F24" s="18"/>
      <c r="G24" s="18"/>
      <c r="H24" s="18"/>
      <c r="I24" s="16"/>
      <c r="J24" s="19" t="s">
        <v>540</v>
      </c>
    </row>
    <row r="25" ht="15.6" spans="1:10">
      <c r="A25" s="15" t="str">
        <f t="shared" si="0"/>
        <v/>
      </c>
      <c r="B25" s="16"/>
      <c r="C25" s="17"/>
      <c r="D25" s="17"/>
      <c r="E25" s="18"/>
      <c r="F25" s="18"/>
      <c r="G25" s="18"/>
      <c r="H25" s="18"/>
      <c r="I25" s="16"/>
      <c r="J25" s="19" t="s">
        <v>541</v>
      </c>
    </row>
    <row r="26" ht="15.6" spans="1:10">
      <c r="A26" s="15" t="str">
        <f t="shared" si="0"/>
        <v/>
      </c>
      <c r="B26" s="16"/>
      <c r="C26" s="17"/>
      <c r="D26" s="17"/>
      <c r="E26" s="18"/>
      <c r="F26" s="18"/>
      <c r="G26" s="18"/>
      <c r="H26" s="18"/>
      <c r="I26" s="16"/>
      <c r="J26" s="19" t="s">
        <v>542</v>
      </c>
    </row>
    <row r="27" customHeight="1" spans="1:10">
      <c r="A27" s="20" t="s">
        <v>511</v>
      </c>
      <c r="B27" s="21"/>
      <c r="C27" s="22"/>
      <c r="D27" s="22"/>
      <c r="E27" s="18"/>
      <c r="F27" s="18">
        <f>SUM(F7:F26)</f>
        <v>0</v>
      </c>
      <c r="G27" s="18">
        <f>SUM(G7:G26)</f>
        <v>0</v>
      </c>
      <c r="H27" s="18">
        <f>SUM(H7:H26)</f>
        <v>0</v>
      </c>
      <c r="I27" s="23"/>
    </row>
    <row r="28" customHeight="1" spans="1:10">
      <c r="A28" s="3" t="str">
        <f>基本信息输入表!$K$6&amp;"填表人："&amp;基本信息输入表!$M$95</f>
        <v>产权持有人填表人：袁佳</v>
      </c>
      <c r="G28" s="3" t="str">
        <f>"评估人员："&amp;基本信息输入表!$Q$95</f>
        <v>评估人员：韩策</v>
      </c>
      <c r="J28" s="27"/>
    </row>
    <row r="29" customHeight="1" spans="1:10">
      <c r="A29" s="3" t="str">
        <f>"填表日期："&amp;YEAR(基本信息输入表!$O$95)&amp;"年"&amp;MONTH(基本信息输入表!$O$95)&amp;"月"&amp;DAY(基本信息输入表!$O$95)&amp;"日"</f>
        <v>填表日期：2025年12月15日</v>
      </c>
    </row>
  </sheetData>
  <mergeCells count="4">
    <mergeCell ref="A2:I2"/>
    <mergeCell ref="A3:I3"/>
    <mergeCell ref="A5:C5"/>
    <mergeCell ref="A27:B2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scale="94" fitToHeight="0" orientation="landscape"/>
  <headerFooter scaleWithDoc="0">
    <oddFooter>&amp;C&amp;"宋体,常规"&amp;10第&amp;"Arial Narrow,常规"&amp;P&amp;"宋体,常规"页，共&amp;"Arial Narrow,常规"&amp;N&amp;"宋体,常规"页</oddFooter>
  </headerFooter>
</worksheet>
</file>

<file path=xl/worksheets/sheet9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其他流动负债">
    <pageSetUpPr fitToPage="1"/>
  </sheetPr>
  <dimension ref="A1:I29"/>
  <sheetViews>
    <sheetView showGridLines="0" topLeftCell="A5" workbookViewId="0">
      <selection activeCell="E54" sqref="E54"/>
    </sheetView>
  </sheetViews>
  <sheetFormatPr defaultColWidth="9" defaultRowHeight="15.75" customHeight="1"/>
  <cols>
    <col min="1" max="1" width="5.66666666666667" style="3" customWidth="1"/>
    <col min="2" max="2" width="23.6666666666667" style="3" customWidth="1"/>
    <col min="3" max="3" width="12" style="3" customWidth="1"/>
    <col min="4" max="4" width="18.6666666666667" style="3" customWidth="1"/>
    <col min="5" max="5" width="18.6666666666667" style="3" hidden="1" customWidth="1" outlineLevel="1"/>
    <col min="6" max="6" width="15.6666666666667" style="3" customWidth="1" collapsed="1"/>
    <col min="7" max="7" width="15.6666666666667" style="3" customWidth="1"/>
    <col min="8" max="8" width="15.5" style="3" customWidth="1"/>
    <col min="9" max="16384" width="9" style="3"/>
  </cols>
  <sheetData>
    <row r="1" customHeight="1" spans="1:9">
      <c r="A1" s="4" t="s">
        <v>398</v>
      </c>
    </row>
    <row r="2" s="1" customFormat="1" ht="30" customHeight="1" spans="1:9">
      <c r="A2" s="5" t="s">
        <v>1648</v>
      </c>
      <c r="B2" s="5"/>
      <c r="C2" s="5"/>
      <c r="D2" s="5"/>
      <c r="E2" s="5"/>
      <c r="F2" s="5"/>
      <c r="G2" s="5"/>
      <c r="H2" s="5"/>
    </row>
    <row r="3" customHeight="1" spans="1:9">
      <c r="A3" s="2" t="str">
        <f>"评估基准日："&amp;TEXT(基本信息输入表!M7,"yyyy年mm月dd日")</f>
        <v>评估基准日：2025年11月30日</v>
      </c>
      <c r="B3" s="2"/>
      <c r="C3" s="2"/>
      <c r="D3" s="2"/>
      <c r="E3" s="2"/>
      <c r="F3" s="2"/>
      <c r="G3" s="2"/>
      <c r="H3" s="2"/>
    </row>
    <row r="4" ht="14.25" customHeight="1" spans="1:9">
      <c r="A4" s="2"/>
      <c r="B4" s="2"/>
      <c r="C4" s="2"/>
      <c r="D4" s="2"/>
      <c r="E4" s="2"/>
      <c r="F4" s="2"/>
      <c r="G4" s="2"/>
      <c r="H4" s="25" t="s">
        <v>1649</v>
      </c>
    </row>
    <row r="5" customHeight="1" spans="1:9">
      <c r="A5" s="8" t="str">
        <f>基本信息输入表!K6&amp;"："&amp;基本信息输入表!M6</f>
        <v>产权持有人：湖北省徽工生物技本研究有限公司</v>
      </c>
      <c r="B5" s="8"/>
      <c r="C5" s="8"/>
      <c r="D5" s="8"/>
      <c r="E5" s="9"/>
      <c r="H5" s="10" t="str">
        <f>"金额单位："&amp;基本信息输入表!M10&amp;"元"</f>
        <v>金额单位：人民币元</v>
      </c>
    </row>
    <row r="6" s="2" customFormat="1" customHeight="1" spans="1:9">
      <c r="A6" s="11" t="s">
        <v>401</v>
      </c>
      <c r="B6" s="11" t="s">
        <v>585</v>
      </c>
      <c r="C6" s="11" t="s">
        <v>618</v>
      </c>
      <c r="D6" s="11" t="s">
        <v>836</v>
      </c>
      <c r="E6" s="12" t="s">
        <v>403</v>
      </c>
      <c r="F6" s="13" t="s">
        <v>502</v>
      </c>
      <c r="G6" s="11" t="s">
        <v>405</v>
      </c>
      <c r="H6" s="11" t="s">
        <v>503</v>
      </c>
      <c r="I6" s="14" t="s">
        <v>518</v>
      </c>
    </row>
    <row r="7" ht="15.6" spans="1:9">
      <c r="A7" s="15" t="str">
        <f>IF(B7="","",ROW()-6)</f>
        <v/>
      </c>
      <c r="B7" s="16"/>
      <c r="C7" s="17"/>
      <c r="D7" s="16"/>
      <c r="E7" s="18"/>
      <c r="F7" s="18"/>
      <c r="G7" s="18"/>
      <c r="H7" s="16"/>
      <c r="I7" s="19" t="s">
        <v>519</v>
      </c>
    </row>
    <row r="8" ht="15.6" spans="1:9">
      <c r="A8" s="15" t="str">
        <f t="shared" ref="A8:A26" si="0">IF(B8="","",ROW()-6)</f>
        <v/>
      </c>
      <c r="B8" s="16"/>
      <c r="C8" s="17"/>
      <c r="D8" s="16"/>
      <c r="E8" s="18"/>
      <c r="F8" s="18"/>
      <c r="G8" s="18"/>
      <c r="H8" s="16"/>
      <c r="I8" s="19" t="s">
        <v>520</v>
      </c>
    </row>
    <row r="9" ht="15.6" spans="1:9">
      <c r="A9" s="15" t="str">
        <f t="shared" si="0"/>
        <v/>
      </c>
      <c r="B9" s="16"/>
      <c r="C9" s="17"/>
      <c r="D9" s="16"/>
      <c r="E9" s="18"/>
      <c r="F9" s="18"/>
      <c r="G9" s="18"/>
      <c r="H9" s="16"/>
      <c r="I9" s="19" t="s">
        <v>521</v>
      </c>
    </row>
    <row r="10" ht="15.6" spans="1:9">
      <c r="A10" s="15" t="str">
        <f t="shared" si="0"/>
        <v/>
      </c>
      <c r="B10" s="16"/>
      <c r="C10" s="17"/>
      <c r="D10" s="16"/>
      <c r="E10" s="18"/>
      <c r="F10" s="18"/>
      <c r="G10" s="18"/>
      <c r="H10" s="16"/>
      <c r="I10" s="19" t="s">
        <v>522</v>
      </c>
    </row>
    <row r="11" ht="15.6" spans="1:9">
      <c r="A11" s="15" t="str">
        <f t="shared" si="0"/>
        <v/>
      </c>
      <c r="B11" s="16"/>
      <c r="C11" s="17"/>
      <c r="D11" s="16"/>
      <c r="E11" s="18"/>
      <c r="F11" s="18"/>
      <c r="G11" s="18"/>
      <c r="H11" s="16"/>
      <c r="I11" s="19" t="s">
        <v>523</v>
      </c>
    </row>
    <row r="12" ht="15.6" spans="1:9">
      <c r="A12" s="15" t="str">
        <f t="shared" si="0"/>
        <v/>
      </c>
      <c r="B12" s="16"/>
      <c r="C12" s="17"/>
      <c r="D12" s="16"/>
      <c r="E12" s="18"/>
      <c r="F12" s="18"/>
      <c r="G12" s="18"/>
      <c r="H12" s="16"/>
      <c r="I12" s="19" t="s">
        <v>524</v>
      </c>
    </row>
    <row r="13" ht="15.6" spans="1:9">
      <c r="A13" s="15" t="str">
        <f t="shared" si="0"/>
        <v/>
      </c>
      <c r="B13" s="16"/>
      <c r="C13" s="17"/>
      <c r="D13" s="16"/>
      <c r="E13" s="18"/>
      <c r="F13" s="18"/>
      <c r="G13" s="18"/>
      <c r="H13" s="16"/>
      <c r="I13" s="19" t="s">
        <v>525</v>
      </c>
    </row>
    <row r="14" ht="15.6" spans="1:9">
      <c r="A14" s="15" t="str">
        <f t="shared" si="0"/>
        <v/>
      </c>
      <c r="B14" s="16"/>
      <c r="C14" s="17"/>
      <c r="D14" s="16"/>
      <c r="E14" s="18"/>
      <c r="F14" s="18"/>
      <c r="G14" s="18"/>
      <c r="H14" s="16"/>
      <c r="I14" s="19" t="s">
        <v>526</v>
      </c>
    </row>
    <row r="15" ht="15.6" spans="1:9">
      <c r="A15" s="15" t="str">
        <f t="shared" si="0"/>
        <v/>
      </c>
      <c r="B15" s="16"/>
      <c r="C15" s="17"/>
      <c r="D15" s="16"/>
      <c r="E15" s="18"/>
      <c r="F15" s="18"/>
      <c r="G15" s="18"/>
      <c r="H15" s="16"/>
      <c r="I15" s="19" t="s">
        <v>527</v>
      </c>
    </row>
    <row r="16" ht="15.6" spans="1:9">
      <c r="A16" s="15" t="str">
        <f t="shared" si="0"/>
        <v/>
      </c>
      <c r="B16" s="16"/>
      <c r="C16" s="17"/>
      <c r="D16" s="16"/>
      <c r="E16" s="18"/>
      <c r="F16" s="18"/>
      <c r="G16" s="18"/>
      <c r="H16" s="16"/>
      <c r="I16" s="19" t="s">
        <v>528</v>
      </c>
    </row>
    <row r="17" ht="15.6" spans="1:9">
      <c r="A17" s="15" t="str">
        <f t="shared" si="0"/>
        <v/>
      </c>
      <c r="B17" s="16"/>
      <c r="C17" s="17"/>
      <c r="D17" s="16"/>
      <c r="E17" s="18"/>
      <c r="F17" s="18"/>
      <c r="G17" s="18"/>
      <c r="H17" s="16"/>
      <c r="I17" s="19" t="s">
        <v>529</v>
      </c>
    </row>
    <row r="18" ht="15.6" spans="1:9">
      <c r="A18" s="15" t="str">
        <f t="shared" si="0"/>
        <v/>
      </c>
      <c r="B18" s="16"/>
      <c r="C18" s="17"/>
      <c r="D18" s="16"/>
      <c r="E18" s="18"/>
      <c r="F18" s="18"/>
      <c r="G18" s="18"/>
      <c r="H18" s="16"/>
      <c r="I18" s="19" t="s">
        <v>530</v>
      </c>
    </row>
    <row r="19" ht="15.6" spans="1:9">
      <c r="A19" s="15" t="str">
        <f t="shared" si="0"/>
        <v/>
      </c>
      <c r="B19" s="16"/>
      <c r="C19" s="17"/>
      <c r="D19" s="16"/>
      <c r="E19" s="18"/>
      <c r="F19" s="18"/>
      <c r="G19" s="18"/>
      <c r="H19" s="16"/>
      <c r="I19" s="19" t="s">
        <v>531</v>
      </c>
    </row>
    <row r="20" ht="15.6" spans="1:9">
      <c r="A20" s="15" t="str">
        <f t="shared" si="0"/>
        <v/>
      </c>
      <c r="B20" s="16"/>
      <c r="C20" s="17"/>
      <c r="D20" s="16"/>
      <c r="E20" s="18"/>
      <c r="F20" s="18"/>
      <c r="G20" s="18"/>
      <c r="H20" s="16"/>
      <c r="I20" s="19" t="s">
        <v>532</v>
      </c>
    </row>
    <row r="21" ht="15.6" spans="1:9">
      <c r="A21" s="15" t="str">
        <f t="shared" si="0"/>
        <v/>
      </c>
      <c r="B21" s="16"/>
      <c r="C21" s="17"/>
      <c r="D21" s="16"/>
      <c r="E21" s="18"/>
      <c r="F21" s="18"/>
      <c r="G21" s="18"/>
      <c r="H21" s="16"/>
      <c r="I21" s="19" t="s">
        <v>533</v>
      </c>
    </row>
    <row r="22" ht="15.6" spans="1:9">
      <c r="A22" s="15" t="str">
        <f t="shared" si="0"/>
        <v/>
      </c>
      <c r="B22" s="16"/>
      <c r="C22" s="17"/>
      <c r="D22" s="16"/>
      <c r="E22" s="18"/>
      <c r="F22" s="18"/>
      <c r="G22" s="18"/>
      <c r="H22" s="16"/>
      <c r="I22" s="19" t="s">
        <v>538</v>
      </c>
    </row>
    <row r="23" ht="15.6" spans="1:9">
      <c r="A23" s="15" t="str">
        <f t="shared" si="0"/>
        <v/>
      </c>
      <c r="B23" s="16"/>
      <c r="C23" s="17"/>
      <c r="D23" s="16"/>
      <c r="E23" s="18"/>
      <c r="F23" s="18"/>
      <c r="G23" s="18"/>
      <c r="H23" s="16"/>
      <c r="I23" s="19" t="s">
        <v>539</v>
      </c>
    </row>
    <row r="24" ht="15.6" spans="1:9">
      <c r="A24" s="15" t="str">
        <f t="shared" si="0"/>
        <v/>
      </c>
      <c r="B24" s="16"/>
      <c r="C24" s="17"/>
      <c r="D24" s="16"/>
      <c r="E24" s="18"/>
      <c r="F24" s="18"/>
      <c r="G24" s="18"/>
      <c r="H24" s="16"/>
      <c r="I24" s="19" t="s">
        <v>540</v>
      </c>
    </row>
    <row r="25" ht="15.6" spans="1:9">
      <c r="A25" s="15" t="str">
        <f t="shared" si="0"/>
        <v/>
      </c>
      <c r="B25" s="16"/>
      <c r="C25" s="17"/>
      <c r="D25" s="16"/>
      <c r="E25" s="18"/>
      <c r="F25" s="18"/>
      <c r="G25" s="18"/>
      <c r="H25" s="16"/>
      <c r="I25" s="19" t="s">
        <v>541</v>
      </c>
    </row>
    <row r="26" ht="15.6" spans="1:9">
      <c r="A26" s="15" t="str">
        <f t="shared" si="0"/>
        <v/>
      </c>
      <c r="B26" s="16"/>
      <c r="C26" s="17"/>
      <c r="D26" s="16"/>
      <c r="E26" s="18"/>
      <c r="F26" s="18"/>
      <c r="G26" s="18"/>
      <c r="H26" s="16"/>
      <c r="I26" s="19" t="s">
        <v>542</v>
      </c>
    </row>
    <row r="27" customHeight="1" spans="1:9">
      <c r="A27" s="20" t="s">
        <v>511</v>
      </c>
      <c r="B27" s="21"/>
      <c r="C27" s="22"/>
      <c r="D27" s="22"/>
      <c r="E27" s="18">
        <f>SUM(E7:E26)</f>
        <v>0</v>
      </c>
      <c r="F27" s="18">
        <f>SUM(F7:F26)</f>
        <v>0</v>
      </c>
      <c r="G27" s="18">
        <f>SUM(G7:G26)</f>
        <v>0</v>
      </c>
      <c r="H27" s="23"/>
    </row>
    <row r="28" customHeight="1" spans="1:9">
      <c r="A28" s="3" t="str">
        <f>基本信息输入表!$K$6&amp;"填表人："&amp;基本信息输入表!$M$96</f>
        <v>产权持有人填表人：袁佳</v>
      </c>
      <c r="F28" s="3" t="str">
        <f>"评估人员："&amp;基本信息输入表!$Q$96</f>
        <v>评估人员：韩策</v>
      </c>
      <c r="I28" s="27"/>
    </row>
    <row r="29" customHeight="1" spans="1:9">
      <c r="A29" s="3" t="str">
        <f>"填表日期："&amp;YEAR(基本信息输入表!$O$96)&amp;"年"&amp;MONTH(基本信息输入表!$O$96)&amp;"月"&amp;DAY(基本信息输入表!$O$96)&amp;"日"</f>
        <v>填表日期：2025年12月15日</v>
      </c>
    </row>
  </sheetData>
  <mergeCells count="4">
    <mergeCell ref="A2:H2"/>
    <mergeCell ref="A3:H3"/>
    <mergeCell ref="A5:D5"/>
    <mergeCell ref="A27:B2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scale="93" fitToHeight="0" orientation="landscape"/>
  <headerFooter scaleWithDoc="0">
    <oddFooter>&amp;C&amp;"宋体,常规"&amp;10第&amp;"Arial Narrow,常规"&amp;P&amp;"宋体,常规"页，共&amp;"Arial Narrow,常规"&amp;N&amp;"宋体,常规"页</oddFooter>
  </headerFooter>
</worksheet>
</file>

<file path=xl/worksheets/sheet9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非流动负债汇总">
    <pageSetUpPr fitToPage="1"/>
  </sheetPr>
  <dimension ref="A1:H29"/>
  <sheetViews>
    <sheetView showGridLines="0" workbookViewId="0">
      <selection activeCell="E54" sqref="E54"/>
    </sheetView>
  </sheetViews>
  <sheetFormatPr defaultColWidth="9" defaultRowHeight="15.75" customHeight="1" outlineLevelCol="7"/>
  <cols>
    <col min="1" max="1" width="6.16666666666667" style="3" customWidth="1"/>
    <col min="2" max="2" width="25.5" style="3" customWidth="1"/>
    <col min="3" max="3" width="25.5" style="3" hidden="1" customWidth="1" outlineLevel="1"/>
    <col min="4" max="4" width="18.6666666666667" style="3" customWidth="1" collapsed="1"/>
    <col min="5" max="6" width="18.6666666666667" style="3" customWidth="1"/>
    <col min="7" max="7" width="17.1666666666667" style="3" customWidth="1"/>
    <col min="8" max="16384" width="9" style="3"/>
  </cols>
  <sheetData>
    <row r="1" customHeight="1" spans="1:7">
      <c r="A1" s="4" t="s">
        <v>398</v>
      </c>
    </row>
    <row r="2" s="1" customFormat="1" ht="30" customHeight="1" spans="1:7">
      <c r="A2" s="5" t="s">
        <v>1650</v>
      </c>
      <c r="B2" s="5"/>
      <c r="C2" s="5"/>
      <c r="D2" s="5"/>
      <c r="E2" s="5"/>
      <c r="F2" s="5"/>
      <c r="G2" s="5"/>
    </row>
    <row r="3" customHeight="1" spans="1:7">
      <c r="A3" s="2" t="str">
        <f>"评估基准日："&amp;TEXT(基本信息输入表!M7,"yyyy年mm月dd日")</f>
        <v>评估基准日：2025年11月30日</v>
      </c>
      <c r="B3" s="2"/>
      <c r="C3" s="2"/>
      <c r="D3" s="2"/>
      <c r="E3" s="2"/>
      <c r="F3" s="2"/>
      <c r="G3" s="2"/>
    </row>
    <row r="4" ht="14.25" customHeight="1" spans="1:7">
      <c r="A4" s="2"/>
      <c r="B4" s="2"/>
      <c r="C4" s="2"/>
      <c r="D4" s="2"/>
      <c r="E4" s="2"/>
      <c r="F4" s="2"/>
      <c r="G4" s="25" t="s">
        <v>1651</v>
      </c>
    </row>
    <row r="5" customHeight="1" spans="1:7">
      <c r="A5" s="8" t="str">
        <f>基本信息输入表!K6&amp;"："&amp;基本信息输入表!M6</f>
        <v>产权持有人：湖北省徽工生物技本研究有限公司</v>
      </c>
      <c r="B5" s="8"/>
      <c r="C5" s="8"/>
      <c r="D5" s="8"/>
      <c r="G5" s="37" t="str">
        <f>"金额单位："&amp;基本信息输入表!M10&amp;"元"</f>
        <v>金额单位：人民币元</v>
      </c>
    </row>
    <row r="6" s="2" customFormat="1" customHeight="1" spans="1:7">
      <c r="A6" s="38" t="s">
        <v>500</v>
      </c>
      <c r="B6" s="38" t="s">
        <v>501</v>
      </c>
      <c r="C6" s="39" t="s">
        <v>403</v>
      </c>
      <c r="D6" s="38" t="s">
        <v>502</v>
      </c>
      <c r="E6" s="38" t="s">
        <v>405</v>
      </c>
      <c r="F6" s="38" t="s">
        <v>1594</v>
      </c>
      <c r="G6" s="38" t="s">
        <v>407</v>
      </c>
    </row>
    <row r="7" customHeight="1" spans="1:7">
      <c r="A7" s="38" t="s">
        <v>1652</v>
      </c>
      <c r="B7" s="40" t="s">
        <v>468</v>
      </c>
      <c r="C7" s="41">
        <f>'6-1长期借款'!I23</f>
        <v>0</v>
      </c>
      <c r="D7" s="41">
        <f>'6-1长期借款'!J23</f>
        <v>0</v>
      </c>
      <c r="E7" s="41">
        <f>'6-1长期借款'!K23</f>
        <v>0</v>
      </c>
      <c r="F7" s="41">
        <f>E7-D7</f>
        <v>0</v>
      </c>
      <c r="G7" s="41" t="str">
        <f>IF(D7=0,"",F7/D7*100)</f>
        <v/>
      </c>
    </row>
    <row r="8" customHeight="1" spans="1:7">
      <c r="A8" s="38" t="s">
        <v>1653</v>
      </c>
      <c r="B8" s="40" t="s">
        <v>469</v>
      </c>
      <c r="C8" s="41">
        <f>'6-2应付债券'!G27</f>
        <v>0</v>
      </c>
      <c r="D8" s="41">
        <f>'6-2应付债券'!H27</f>
        <v>0</v>
      </c>
      <c r="E8" s="41">
        <f>'6-2应付债券'!I27</f>
        <v>0</v>
      </c>
      <c r="F8" s="41">
        <f t="shared" ref="F8:F14" si="0">E8-D8</f>
        <v>0</v>
      </c>
      <c r="G8" s="41" t="str">
        <f t="shared" ref="G8:G14" si="1">IF(D8=0,"",F8/D8*100)</f>
        <v/>
      </c>
    </row>
    <row r="9" customHeight="1" spans="1:7">
      <c r="A9" s="38" t="s">
        <v>1654</v>
      </c>
      <c r="B9" s="42" t="s">
        <v>182</v>
      </c>
      <c r="C9" s="41">
        <f>'6-3租赁负债'!G27</f>
        <v>0</v>
      </c>
      <c r="D9" s="41">
        <f>'6-3租赁负债'!H27</f>
        <v>0</v>
      </c>
      <c r="E9" s="41">
        <f>'6-3租赁负债'!I27</f>
        <v>0</v>
      </c>
      <c r="F9" s="41">
        <f t="shared" si="0"/>
        <v>0</v>
      </c>
      <c r="G9" s="41" t="str">
        <f t="shared" si="1"/>
        <v/>
      </c>
    </row>
    <row r="10" customHeight="1" spans="1:7">
      <c r="A10" s="38" t="s">
        <v>1655</v>
      </c>
      <c r="B10" s="42" t="s">
        <v>81</v>
      </c>
      <c r="C10" s="41">
        <f>'6-4长期应付款'!E27</f>
        <v>0</v>
      </c>
      <c r="D10" s="41">
        <f>'6-4长期应付款'!F27</f>
        <v>0</v>
      </c>
      <c r="E10" s="41">
        <f>'6-4长期应付款'!G27</f>
        <v>0</v>
      </c>
      <c r="F10" s="41">
        <f t="shared" si="0"/>
        <v>0</v>
      </c>
      <c r="G10" s="41" t="str">
        <f t="shared" si="1"/>
        <v/>
      </c>
    </row>
    <row r="11" customHeight="1" spans="1:7">
      <c r="A11" s="38" t="s">
        <v>1656</v>
      </c>
      <c r="B11" s="40" t="s">
        <v>470</v>
      </c>
      <c r="C11" s="41">
        <f>'6-5预计负债'!E27</f>
        <v>0</v>
      </c>
      <c r="D11" s="41">
        <f>'6-5预计负债'!F27</f>
        <v>0</v>
      </c>
      <c r="E11" s="41">
        <f>'6-5预计负债'!G27</f>
        <v>0</v>
      </c>
      <c r="F11" s="41">
        <f t="shared" si="0"/>
        <v>0</v>
      </c>
      <c r="G11" s="41" t="str">
        <f t="shared" si="1"/>
        <v/>
      </c>
    </row>
    <row r="12" customHeight="1" spans="1:7">
      <c r="A12" s="38" t="s">
        <v>1657</v>
      </c>
      <c r="B12" s="42" t="s">
        <v>183</v>
      </c>
      <c r="C12" s="41">
        <f>'6-6递延收益'!D27</f>
        <v>0</v>
      </c>
      <c r="D12" s="41">
        <f>'6-6递延收益'!E27</f>
        <v>0</v>
      </c>
      <c r="E12" s="41">
        <f>'6-6递延收益'!F27</f>
        <v>0</v>
      </c>
      <c r="F12" s="41">
        <f t="shared" si="0"/>
        <v>0</v>
      </c>
      <c r="G12" s="41" t="str">
        <f t="shared" si="1"/>
        <v/>
      </c>
    </row>
    <row r="13" customHeight="1" spans="1:7">
      <c r="A13" s="38" t="s">
        <v>1658</v>
      </c>
      <c r="B13" s="40" t="s">
        <v>471</v>
      </c>
      <c r="C13" s="41">
        <f>'6-7递延所得税负债'!D27</f>
        <v>0</v>
      </c>
      <c r="D13" s="41">
        <f>'6-7递延所得税负债'!E27</f>
        <v>0</v>
      </c>
      <c r="E13" s="41">
        <f>'6-7递延所得税负债'!F27</f>
        <v>0</v>
      </c>
      <c r="F13" s="41">
        <f t="shared" si="0"/>
        <v>0</v>
      </c>
      <c r="G13" s="41" t="str">
        <f t="shared" si="1"/>
        <v/>
      </c>
    </row>
    <row r="14" customHeight="1" spans="1:7">
      <c r="A14" s="38" t="s">
        <v>1659</v>
      </c>
      <c r="B14" s="40" t="s">
        <v>472</v>
      </c>
      <c r="C14" s="41">
        <f>'6-8其他非流动负债'!E27</f>
        <v>0</v>
      </c>
      <c r="D14" s="41">
        <f>'6-8其他非流动负债'!F27</f>
        <v>0</v>
      </c>
      <c r="E14" s="41">
        <f>'6-8其他非流动负债'!G27</f>
        <v>0</v>
      </c>
      <c r="F14" s="41">
        <f t="shared" si="0"/>
        <v>0</v>
      </c>
      <c r="G14" s="41" t="str">
        <f t="shared" si="1"/>
        <v/>
      </c>
    </row>
    <row r="15" customHeight="1" spans="1:7">
      <c r="A15" s="38"/>
      <c r="B15" s="40"/>
      <c r="C15" s="40"/>
      <c r="D15" s="41"/>
      <c r="E15" s="41"/>
      <c r="F15" s="41"/>
      <c r="G15" s="41"/>
    </row>
    <row r="16" customHeight="1" spans="1:7">
      <c r="A16" s="38"/>
      <c r="B16" s="40"/>
      <c r="C16" s="40"/>
      <c r="D16" s="41"/>
      <c r="E16" s="41"/>
      <c r="F16" s="41"/>
      <c r="G16" s="41"/>
    </row>
    <row r="17" customHeight="1" spans="1:8">
      <c r="A17" s="38"/>
      <c r="B17" s="40"/>
      <c r="C17" s="40"/>
      <c r="D17" s="41"/>
      <c r="E17" s="41"/>
      <c r="F17" s="41"/>
      <c r="G17" s="41"/>
    </row>
    <row r="18" customHeight="1" spans="1:8">
      <c r="A18" s="38"/>
      <c r="B18" s="40"/>
      <c r="C18" s="40"/>
      <c r="D18" s="41"/>
      <c r="E18" s="41"/>
      <c r="F18" s="41"/>
      <c r="G18" s="41"/>
    </row>
    <row r="19" customHeight="1" spans="1:8">
      <c r="A19" s="38"/>
      <c r="B19" s="40"/>
      <c r="C19" s="40"/>
      <c r="D19" s="41"/>
      <c r="E19" s="41"/>
      <c r="F19" s="41"/>
      <c r="G19" s="41"/>
    </row>
    <row r="20" customHeight="1" spans="1:8">
      <c r="A20" s="38"/>
      <c r="B20" s="40"/>
      <c r="C20" s="40"/>
      <c r="D20" s="41"/>
      <c r="E20" s="41"/>
      <c r="F20" s="41"/>
      <c r="G20" s="41"/>
    </row>
    <row r="21" customHeight="1" spans="1:8">
      <c r="A21" s="38"/>
      <c r="B21" s="40"/>
      <c r="C21" s="40"/>
      <c r="D21" s="41"/>
      <c r="E21" s="41"/>
      <c r="F21" s="41"/>
      <c r="G21" s="41"/>
    </row>
    <row r="22" customHeight="1" spans="1:8">
      <c r="A22" s="38"/>
      <c r="B22" s="40"/>
      <c r="C22" s="40"/>
      <c r="D22" s="41"/>
      <c r="E22" s="41"/>
      <c r="F22" s="41"/>
      <c r="G22" s="41"/>
    </row>
    <row r="23" customHeight="1" spans="1:8">
      <c r="A23" s="38"/>
      <c r="B23" s="40"/>
      <c r="C23" s="40"/>
      <c r="D23" s="41"/>
      <c r="E23" s="41"/>
      <c r="F23" s="41"/>
      <c r="G23" s="41"/>
    </row>
    <row r="24" customHeight="1" spans="1:8">
      <c r="A24" s="38"/>
      <c r="B24" s="40"/>
      <c r="C24" s="40"/>
      <c r="D24" s="41"/>
      <c r="E24" s="41"/>
      <c r="F24" s="41"/>
      <c r="G24" s="41"/>
    </row>
    <row r="25" customHeight="1" spans="1:8">
      <c r="A25" s="38"/>
      <c r="B25" s="40"/>
      <c r="C25" s="40"/>
      <c r="D25" s="41"/>
      <c r="E25" s="41"/>
      <c r="F25" s="41"/>
      <c r="G25" s="41"/>
    </row>
    <row r="26" customHeight="1" spans="1:8">
      <c r="A26" s="38"/>
      <c r="B26" s="40"/>
      <c r="C26" s="40"/>
      <c r="D26" s="41"/>
      <c r="E26" s="41"/>
      <c r="F26" s="41"/>
      <c r="G26" s="41"/>
    </row>
    <row r="27" customHeight="1" spans="1:8">
      <c r="A27" s="38"/>
      <c r="B27" s="40"/>
      <c r="C27" s="40"/>
      <c r="D27" s="41"/>
      <c r="E27" s="41"/>
      <c r="F27" s="41"/>
      <c r="G27" s="41"/>
    </row>
    <row r="28" customHeight="1" spans="1:8">
      <c r="A28" s="43" t="s">
        <v>1660</v>
      </c>
      <c r="B28" s="44"/>
      <c r="C28" s="41">
        <f>SUM(C7:C27)</f>
        <v>0</v>
      </c>
      <c r="D28" s="41">
        <f>SUM(D7:D27)</f>
        <v>0</v>
      </c>
      <c r="E28" s="41">
        <f>SUM(E7:E27)</f>
        <v>0</v>
      </c>
      <c r="F28" s="41">
        <f>E28-D28</f>
        <v>0</v>
      </c>
      <c r="G28" s="41" t="str">
        <f>IF(D28=0,"",F28/D28*100)</f>
        <v/>
      </c>
    </row>
    <row r="29" customHeight="1" spans="1:8">
      <c r="E29" s="3" t="str">
        <f>"评估人员："&amp;基本信息输入表!$Q$97</f>
        <v>评估人员：韩策</v>
      </c>
      <c r="H29" s="27"/>
    </row>
  </sheetData>
  <sheetProtection formatCells="0" formatColumns="0" formatRows="0" insertRows="0" insertHyperlinks="0" deleteColumns="0" deleteRows="0" sort="0" autoFilter="0" pivotTables="0"/>
  <mergeCells count="4">
    <mergeCell ref="A2:G2"/>
    <mergeCell ref="A3:G3"/>
    <mergeCell ref="A5:D5"/>
    <mergeCell ref="A28:B28"/>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scale="89" fitToHeight="0" orientation="landscape"/>
  <headerFooter scaleWithDoc="0">
    <oddFooter>&amp;C&amp;"宋体,常规"&amp;10第&amp;"Arial Narrow,常规"&amp;P&amp;"宋体,常规"页，共&amp;"Arial Narrow,常规"&amp;N&amp;"宋体,常规"页</oddFooter>
  </headerFooter>
</worksheet>
</file>

<file path=xl/worksheets/sheet9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长期借款">
    <pageSetUpPr fitToPage="1"/>
  </sheetPr>
  <dimension ref="A1:N25"/>
  <sheetViews>
    <sheetView showGridLines="0" topLeftCell="A4" workbookViewId="0">
      <selection activeCell="E54" sqref="E54"/>
    </sheetView>
  </sheetViews>
  <sheetFormatPr defaultColWidth="9" defaultRowHeight="15.75" customHeight="1"/>
  <cols>
    <col min="1" max="1" width="5.5" style="3" customWidth="1"/>
    <col min="2" max="2" width="20.5" style="3" customWidth="1"/>
    <col min="3" max="3" width="11.1666666666667" style="3" customWidth="1"/>
    <col min="4" max="8" width="13" style="3" customWidth="1"/>
    <col min="9" max="9" width="13" style="3" hidden="1" customWidth="1" outlineLevel="1"/>
    <col min="10" max="10" width="15.6666666666667" style="3" customWidth="1" collapsed="1"/>
    <col min="11" max="11" width="15.6666666666667" style="3" customWidth="1"/>
    <col min="12" max="12" width="12.6666666666667" style="3" customWidth="1"/>
    <col min="13" max="13" width="10.6666666666667" style="3" customWidth="1"/>
    <col min="14" max="16384" width="9" style="3"/>
  </cols>
  <sheetData>
    <row r="1" customHeight="1" spans="1:14">
      <c r="A1" s="4" t="s">
        <v>398</v>
      </c>
    </row>
    <row r="2" s="1" customFormat="1" ht="30" customHeight="1" spans="1:14">
      <c r="A2" s="5" t="s">
        <v>1661</v>
      </c>
      <c r="B2" s="5"/>
      <c r="C2" s="5"/>
      <c r="D2" s="5"/>
      <c r="E2" s="5"/>
      <c r="F2" s="5"/>
      <c r="G2" s="5"/>
      <c r="H2" s="5"/>
      <c r="I2" s="5"/>
      <c r="J2" s="5"/>
      <c r="K2" s="5"/>
      <c r="L2" s="5"/>
      <c r="M2" s="5"/>
    </row>
    <row r="3" customHeight="1" spans="1:14">
      <c r="A3" s="2" t="str">
        <f>"评估基准日："&amp;TEXT(基本信息输入表!M7,"yyyy年mm月dd日")</f>
        <v>评估基准日：2025年11月30日</v>
      </c>
      <c r="B3" s="2"/>
      <c r="C3" s="2"/>
      <c r="D3" s="2"/>
      <c r="E3" s="2"/>
      <c r="F3" s="2"/>
      <c r="G3" s="2"/>
      <c r="H3" s="2"/>
      <c r="I3" s="2"/>
      <c r="J3" s="2"/>
      <c r="K3" s="2"/>
      <c r="L3" s="2"/>
      <c r="M3" s="2"/>
    </row>
    <row r="4" ht="14.25" customHeight="1" spans="1:14">
      <c r="A4" s="2"/>
      <c r="B4" s="2"/>
      <c r="C4" s="2"/>
      <c r="D4" s="2"/>
      <c r="E4" s="2"/>
      <c r="F4" s="2"/>
      <c r="G4" s="2"/>
      <c r="H4" s="2"/>
      <c r="I4" s="2"/>
      <c r="J4" s="2"/>
      <c r="K4" s="2"/>
      <c r="L4" s="2"/>
      <c r="M4" s="25" t="s">
        <v>1662</v>
      </c>
    </row>
    <row r="5" customHeight="1" spans="1:14">
      <c r="A5" s="8" t="str">
        <f>基本信息输入表!K6&amp;"："&amp;基本信息输入表!M6</f>
        <v>产权持有人：湖北省徽工生物技本研究有限公司</v>
      </c>
      <c r="B5" s="8"/>
      <c r="C5" s="8"/>
      <c r="D5" s="8"/>
      <c r="E5" s="8"/>
      <c r="F5" s="8"/>
      <c r="M5" s="25" t="str">
        <f>"金额单位："&amp;基本信息输入表!M10&amp;"元"</f>
        <v>金额单位：人民币元</v>
      </c>
    </row>
    <row r="6" s="2" customFormat="1" customHeight="1" spans="1:14">
      <c r="A6" s="11" t="s">
        <v>401</v>
      </c>
      <c r="B6" s="11" t="s">
        <v>1611</v>
      </c>
      <c r="C6" s="11" t="s">
        <v>1612</v>
      </c>
      <c r="D6" s="11" t="s">
        <v>618</v>
      </c>
      <c r="E6" s="11" t="s">
        <v>873</v>
      </c>
      <c r="F6" s="11" t="s">
        <v>1613</v>
      </c>
      <c r="G6" s="11" t="s">
        <v>515</v>
      </c>
      <c r="H6" s="11" t="s">
        <v>1614</v>
      </c>
      <c r="I6" s="12" t="s">
        <v>403</v>
      </c>
      <c r="J6" s="13" t="s">
        <v>502</v>
      </c>
      <c r="K6" s="11" t="s">
        <v>405</v>
      </c>
      <c r="L6" s="11" t="s">
        <v>1615</v>
      </c>
      <c r="M6" s="11" t="s">
        <v>503</v>
      </c>
      <c r="N6" s="14" t="s">
        <v>518</v>
      </c>
    </row>
    <row r="7" ht="15.6" spans="1:14">
      <c r="A7" s="15" t="str">
        <f>IF(B7="","",ROW()-6)</f>
        <v/>
      </c>
      <c r="B7" s="16"/>
      <c r="C7" s="16"/>
      <c r="D7" s="17"/>
      <c r="E7" s="17"/>
      <c r="F7" s="18"/>
      <c r="G7" s="16"/>
      <c r="H7" s="18"/>
      <c r="I7" s="18"/>
      <c r="J7" s="18"/>
      <c r="K7" s="18"/>
      <c r="L7" s="35"/>
      <c r="M7" s="16"/>
      <c r="N7" s="19" t="s">
        <v>519</v>
      </c>
    </row>
    <row r="8" ht="15.6" spans="1:14">
      <c r="A8" s="15" t="str">
        <f t="shared" ref="A8:A22" si="0">IF(B8="","",ROW()-6)</f>
        <v/>
      </c>
      <c r="B8" s="16"/>
      <c r="C8" s="16"/>
      <c r="D8" s="17"/>
      <c r="E8" s="17"/>
      <c r="F8" s="18"/>
      <c r="G8" s="16"/>
      <c r="H8" s="18"/>
      <c r="I8" s="18"/>
      <c r="J8" s="18"/>
      <c r="K8" s="18"/>
      <c r="L8" s="35"/>
      <c r="M8" s="16"/>
      <c r="N8" s="19" t="s">
        <v>520</v>
      </c>
    </row>
    <row r="9" ht="15.6" spans="1:14">
      <c r="A9" s="15" t="str">
        <f t="shared" si="0"/>
        <v/>
      </c>
      <c r="B9" s="16"/>
      <c r="C9" s="16"/>
      <c r="D9" s="17"/>
      <c r="E9" s="17"/>
      <c r="F9" s="18"/>
      <c r="G9" s="16"/>
      <c r="H9" s="18"/>
      <c r="I9" s="18"/>
      <c r="J9" s="18"/>
      <c r="K9" s="18"/>
      <c r="L9" s="35"/>
      <c r="M9" s="16"/>
      <c r="N9" s="19" t="s">
        <v>521</v>
      </c>
    </row>
    <row r="10" ht="15.6" spans="1:14">
      <c r="A10" s="15" t="str">
        <f t="shared" si="0"/>
        <v/>
      </c>
      <c r="B10" s="16"/>
      <c r="C10" s="16"/>
      <c r="D10" s="17"/>
      <c r="E10" s="17"/>
      <c r="F10" s="18"/>
      <c r="G10" s="16"/>
      <c r="H10" s="18"/>
      <c r="I10" s="18"/>
      <c r="J10" s="18"/>
      <c r="K10" s="18"/>
      <c r="L10" s="35"/>
      <c r="M10" s="16"/>
      <c r="N10" s="19" t="s">
        <v>522</v>
      </c>
    </row>
    <row r="11" ht="15.6" spans="1:14">
      <c r="A11" s="15" t="str">
        <f t="shared" si="0"/>
        <v/>
      </c>
      <c r="B11" s="16"/>
      <c r="C11" s="16"/>
      <c r="D11" s="17"/>
      <c r="E11" s="17"/>
      <c r="F11" s="18"/>
      <c r="G11" s="16"/>
      <c r="H11" s="18"/>
      <c r="I11" s="18"/>
      <c r="J11" s="18"/>
      <c r="K11" s="18"/>
      <c r="L11" s="35"/>
      <c r="M11" s="16"/>
      <c r="N11" s="19" t="s">
        <v>523</v>
      </c>
    </row>
    <row r="12" ht="15.6" spans="1:14">
      <c r="A12" s="15" t="str">
        <f t="shared" si="0"/>
        <v/>
      </c>
      <c r="B12" s="16"/>
      <c r="C12" s="16"/>
      <c r="D12" s="17"/>
      <c r="E12" s="17"/>
      <c r="F12" s="18"/>
      <c r="G12" s="16"/>
      <c r="H12" s="18"/>
      <c r="I12" s="18"/>
      <c r="J12" s="18"/>
      <c r="K12" s="18"/>
      <c r="L12" s="35"/>
      <c r="M12" s="16"/>
      <c r="N12" s="19" t="s">
        <v>524</v>
      </c>
    </row>
    <row r="13" ht="15.6" spans="1:14">
      <c r="A13" s="15" t="str">
        <f t="shared" si="0"/>
        <v/>
      </c>
      <c r="B13" s="16"/>
      <c r="C13" s="16"/>
      <c r="D13" s="17"/>
      <c r="E13" s="17"/>
      <c r="F13" s="18"/>
      <c r="G13" s="16"/>
      <c r="H13" s="18"/>
      <c r="I13" s="18"/>
      <c r="J13" s="18"/>
      <c r="K13" s="18"/>
      <c r="L13" s="35"/>
      <c r="M13" s="16"/>
      <c r="N13" s="19" t="s">
        <v>525</v>
      </c>
    </row>
    <row r="14" ht="15.6" spans="1:14">
      <c r="A14" s="15" t="str">
        <f t="shared" si="0"/>
        <v/>
      </c>
      <c r="B14" s="16"/>
      <c r="C14" s="16"/>
      <c r="D14" s="17"/>
      <c r="E14" s="17"/>
      <c r="F14" s="18"/>
      <c r="G14" s="16"/>
      <c r="H14" s="18"/>
      <c r="I14" s="18"/>
      <c r="J14" s="18"/>
      <c r="K14" s="18"/>
      <c r="L14" s="35"/>
      <c r="M14" s="16"/>
      <c r="N14" s="19" t="s">
        <v>526</v>
      </c>
    </row>
    <row r="15" ht="15.6" spans="1:14">
      <c r="A15" s="15" t="str">
        <f t="shared" si="0"/>
        <v/>
      </c>
      <c r="B15" s="16"/>
      <c r="C15" s="16"/>
      <c r="D15" s="17"/>
      <c r="E15" s="17"/>
      <c r="F15" s="18"/>
      <c r="G15" s="16"/>
      <c r="H15" s="18"/>
      <c r="I15" s="18"/>
      <c r="J15" s="18"/>
      <c r="K15" s="18"/>
      <c r="L15" s="35"/>
      <c r="M15" s="16"/>
      <c r="N15" s="19" t="s">
        <v>527</v>
      </c>
    </row>
    <row r="16" ht="15.6" spans="1:14">
      <c r="A16" s="15" t="str">
        <f t="shared" si="0"/>
        <v/>
      </c>
      <c r="B16" s="16"/>
      <c r="C16" s="16"/>
      <c r="D16" s="17"/>
      <c r="E16" s="17"/>
      <c r="F16" s="18"/>
      <c r="G16" s="16"/>
      <c r="H16" s="18"/>
      <c r="I16" s="18"/>
      <c r="J16" s="18"/>
      <c r="K16" s="18"/>
      <c r="L16" s="35"/>
      <c r="M16" s="16"/>
      <c r="N16" s="19" t="s">
        <v>528</v>
      </c>
    </row>
    <row r="17" ht="15.6" spans="1:14">
      <c r="A17" s="15" t="str">
        <f t="shared" si="0"/>
        <v/>
      </c>
      <c r="B17" s="16"/>
      <c r="C17" s="16"/>
      <c r="D17" s="17"/>
      <c r="E17" s="17"/>
      <c r="F17" s="18"/>
      <c r="G17" s="16"/>
      <c r="H17" s="18"/>
      <c r="I17" s="18"/>
      <c r="J17" s="18"/>
      <c r="K17" s="18"/>
      <c r="L17" s="35"/>
      <c r="M17" s="16"/>
      <c r="N17" s="19" t="s">
        <v>529</v>
      </c>
    </row>
    <row r="18" ht="15.6" spans="1:14">
      <c r="A18" s="15" t="str">
        <f t="shared" si="0"/>
        <v/>
      </c>
      <c r="B18" s="16"/>
      <c r="C18" s="16"/>
      <c r="D18" s="17"/>
      <c r="E18" s="17"/>
      <c r="F18" s="18"/>
      <c r="G18" s="16"/>
      <c r="H18" s="18"/>
      <c r="I18" s="18"/>
      <c r="J18" s="18"/>
      <c r="K18" s="18"/>
      <c r="L18" s="35"/>
      <c r="M18" s="16"/>
      <c r="N18" s="19" t="s">
        <v>530</v>
      </c>
    </row>
    <row r="19" ht="15.6" spans="1:14">
      <c r="A19" s="15" t="str">
        <f t="shared" si="0"/>
        <v/>
      </c>
      <c r="B19" s="16"/>
      <c r="C19" s="16"/>
      <c r="D19" s="17"/>
      <c r="E19" s="17"/>
      <c r="F19" s="18"/>
      <c r="G19" s="16"/>
      <c r="H19" s="18"/>
      <c r="I19" s="18"/>
      <c r="J19" s="18"/>
      <c r="K19" s="18"/>
      <c r="L19" s="35"/>
      <c r="M19" s="16"/>
      <c r="N19" s="19" t="s">
        <v>531</v>
      </c>
    </row>
    <row r="20" ht="15.6" spans="1:14">
      <c r="A20" s="15" t="str">
        <f t="shared" si="0"/>
        <v/>
      </c>
      <c r="B20" s="16"/>
      <c r="C20" s="16"/>
      <c r="D20" s="17"/>
      <c r="E20" s="17"/>
      <c r="F20" s="18"/>
      <c r="G20" s="16"/>
      <c r="H20" s="18"/>
      <c r="I20" s="18"/>
      <c r="J20" s="18"/>
      <c r="K20" s="18"/>
      <c r="L20" s="35"/>
      <c r="M20" s="16"/>
      <c r="N20" s="19" t="s">
        <v>532</v>
      </c>
    </row>
    <row r="21" ht="15.6" spans="1:14">
      <c r="A21" s="15" t="str">
        <f t="shared" si="0"/>
        <v/>
      </c>
      <c r="B21" s="16"/>
      <c r="C21" s="16"/>
      <c r="D21" s="17"/>
      <c r="E21" s="17"/>
      <c r="F21" s="18"/>
      <c r="G21" s="16"/>
      <c r="H21" s="18"/>
      <c r="I21" s="18"/>
      <c r="J21" s="18"/>
      <c r="K21" s="18"/>
      <c r="L21" s="35"/>
      <c r="M21" s="16"/>
      <c r="N21" s="19" t="s">
        <v>533</v>
      </c>
    </row>
    <row r="22" ht="15.6" spans="1:14">
      <c r="A22" s="15" t="str">
        <f t="shared" si="0"/>
        <v/>
      </c>
      <c r="B22" s="16"/>
      <c r="C22" s="16"/>
      <c r="D22" s="17"/>
      <c r="E22" s="17"/>
      <c r="F22" s="18"/>
      <c r="G22" s="16"/>
      <c r="H22" s="18"/>
      <c r="I22" s="18"/>
      <c r="J22" s="18"/>
      <c r="K22" s="18"/>
      <c r="L22" s="35"/>
      <c r="M22" s="16"/>
      <c r="N22" s="19" t="s">
        <v>538</v>
      </c>
    </row>
    <row r="23" customHeight="1" spans="1:14">
      <c r="A23" s="20" t="s">
        <v>511</v>
      </c>
      <c r="B23" s="21"/>
      <c r="C23" s="21"/>
      <c r="D23" s="22"/>
      <c r="E23" s="22"/>
      <c r="F23" s="18"/>
      <c r="G23" s="22"/>
      <c r="H23" s="18"/>
      <c r="I23" s="18">
        <f>SUM(I7:I22)</f>
        <v>0</v>
      </c>
      <c r="J23" s="18">
        <f>SUM(J7:J22)</f>
        <v>0</v>
      </c>
      <c r="K23" s="18">
        <f>SUM(K7:K22)</f>
        <v>0</v>
      </c>
      <c r="L23" s="36"/>
      <c r="M23" s="23"/>
    </row>
    <row r="24" customHeight="1" spans="1:14">
      <c r="A24" s="3" t="str">
        <f>基本信息输入表!$K$6&amp;"填表人："&amp;基本信息输入表!$M$98</f>
        <v>产权持有人填表人：袁佳</v>
      </c>
      <c r="K24" s="3" t="str">
        <f>"评估人员："&amp;基本信息输入表!$Q$98</f>
        <v>评估人员：韩策</v>
      </c>
      <c r="N24" s="27"/>
    </row>
    <row r="25" customHeight="1" spans="1:14">
      <c r="A25" s="3" t="str">
        <f>"填表日期："&amp;YEAR(基本信息输入表!$O$98)&amp;"年"&amp;MONTH(基本信息输入表!$O$98)&amp;"月"&amp;DAY(基本信息输入表!$O$98)&amp;"日"</f>
        <v>填表日期：2025年12月15日</v>
      </c>
    </row>
  </sheetData>
  <mergeCells count="4">
    <mergeCell ref="A2:M2"/>
    <mergeCell ref="A3:M3"/>
    <mergeCell ref="A5:F5"/>
    <mergeCell ref="A23:B23"/>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scale="68" fitToHeight="0" orientation="landscape"/>
  <headerFooter scaleWithDoc="0">
    <oddFooter>&amp;C&amp;"宋体,常规"&amp;10第&amp;"Arial Narrow,常规"&amp;P&amp;"宋体,常规"页，共&amp;"Arial Narrow,常规"&amp;N&amp;"宋体,常规"页</oddFooter>
  </headerFooter>
</worksheet>
</file>

<file path=xl/worksheets/sheet9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应付债券">
    <pageSetUpPr fitToPage="1"/>
  </sheetPr>
  <dimension ref="A1:K29"/>
  <sheetViews>
    <sheetView showGridLines="0" topLeftCell="A4" workbookViewId="0">
      <selection activeCell="E54" sqref="E54"/>
    </sheetView>
  </sheetViews>
  <sheetFormatPr defaultColWidth="8.66666666666667" defaultRowHeight="13.2"/>
  <cols>
    <col min="1" max="1" width="5.66666666666667" style="3" customWidth="1"/>
    <col min="2" max="2" width="20.6666666666667" style="3" customWidth="1"/>
    <col min="3" max="3" width="9.66666666666667" style="3" customWidth="1"/>
    <col min="4" max="5" width="11.6666666666667" style="3" customWidth="1"/>
    <col min="6" max="6" width="11.1666666666667" style="3" customWidth="1"/>
    <col min="7" max="7" width="12.1666666666667" style="3" hidden="1" customWidth="1" outlineLevel="1"/>
    <col min="8" max="8" width="15.6666666666667" style="3" customWidth="1" collapsed="1"/>
    <col min="9" max="9" width="15.6666666666667" style="3" customWidth="1"/>
    <col min="10" max="10" width="12.6666666666667" style="3" customWidth="1"/>
    <col min="11" max="16384" width="8.66666666666667" style="3"/>
  </cols>
  <sheetData>
    <row r="1" spans="1:11">
      <c r="A1" s="4" t="s">
        <v>398</v>
      </c>
    </row>
    <row r="2" s="1" customFormat="1" ht="21" customHeight="1" spans="1:11">
      <c r="A2" s="6" t="s">
        <v>1663</v>
      </c>
      <c r="B2" s="6"/>
      <c r="C2" s="6"/>
      <c r="D2" s="6"/>
      <c r="E2" s="6"/>
      <c r="F2" s="6"/>
      <c r="G2" s="6"/>
      <c r="H2" s="6"/>
      <c r="I2" s="6"/>
      <c r="J2" s="6"/>
    </row>
    <row r="3" ht="15.75" customHeight="1" spans="1:11">
      <c r="A3" s="2" t="str">
        <f>"评估基准日："&amp;TEXT(基本信息输入表!M7,"yyyy年mm月dd日")</f>
        <v>评估基准日：2025年11月30日</v>
      </c>
      <c r="B3" s="2"/>
      <c r="C3" s="2"/>
      <c r="D3" s="2"/>
      <c r="E3" s="2"/>
      <c r="F3" s="2"/>
      <c r="G3" s="2"/>
      <c r="H3" s="2"/>
      <c r="I3" s="2"/>
      <c r="J3" s="2"/>
    </row>
    <row r="4" ht="14.25" customHeight="1" spans="1:11">
      <c r="B4" s="2"/>
      <c r="C4" s="2"/>
      <c r="D4" s="2"/>
      <c r="E4" s="2"/>
      <c r="F4" s="2"/>
      <c r="G4" s="2"/>
      <c r="H4" s="2"/>
      <c r="I4" s="2"/>
      <c r="J4" s="25" t="s">
        <v>1664</v>
      </c>
    </row>
    <row r="5" ht="15.75" customHeight="1" spans="1:11">
      <c r="A5" s="8" t="str">
        <f>基本信息输入表!K6&amp;"："&amp;基本信息输入表!M6</f>
        <v>产权持有人：湖北省徽工生物技本研究有限公司</v>
      </c>
      <c r="B5" s="8"/>
      <c r="C5" s="8"/>
      <c r="D5" s="8"/>
      <c r="J5" s="25" t="str">
        <f>"金额单位："&amp;基本信息输入表!M10&amp;"元"</f>
        <v>金额单位：人民币元</v>
      </c>
    </row>
    <row r="6" ht="15.75" customHeight="1" spans="1:11">
      <c r="A6" s="11" t="s">
        <v>401</v>
      </c>
      <c r="B6" s="11" t="s">
        <v>1665</v>
      </c>
      <c r="C6" s="11" t="s">
        <v>1666</v>
      </c>
      <c r="D6" s="11" t="s">
        <v>618</v>
      </c>
      <c r="E6" s="11" t="s">
        <v>873</v>
      </c>
      <c r="F6" s="11" t="s">
        <v>569</v>
      </c>
      <c r="G6" s="12" t="s">
        <v>403</v>
      </c>
      <c r="H6" s="13" t="s">
        <v>502</v>
      </c>
      <c r="I6" s="11" t="s">
        <v>405</v>
      </c>
      <c r="J6" s="11" t="s">
        <v>1667</v>
      </c>
      <c r="K6" s="14" t="s">
        <v>518</v>
      </c>
    </row>
    <row r="7" spans="1:11">
      <c r="A7" s="15" t="str">
        <f>IF(B7="","",ROW()-6)</f>
        <v/>
      </c>
      <c r="B7" s="16"/>
      <c r="C7" s="16"/>
      <c r="D7" s="17"/>
      <c r="E7" s="17"/>
      <c r="F7" s="18"/>
      <c r="G7" s="18"/>
      <c r="H7" s="18"/>
      <c r="I7" s="18"/>
      <c r="J7" s="16"/>
      <c r="K7" s="19" t="s">
        <v>519</v>
      </c>
    </row>
    <row r="8" spans="1:11">
      <c r="A8" s="15" t="str">
        <f t="shared" ref="A8:A26" si="0">IF(B8="","",ROW()-6)</f>
        <v/>
      </c>
      <c r="B8" s="16"/>
      <c r="C8" s="16"/>
      <c r="D8" s="17"/>
      <c r="E8" s="17"/>
      <c r="F8" s="18"/>
      <c r="G8" s="18"/>
      <c r="H8" s="18"/>
      <c r="I8" s="18"/>
      <c r="J8" s="16"/>
      <c r="K8" s="19" t="s">
        <v>520</v>
      </c>
    </row>
    <row r="9" spans="1:11">
      <c r="A9" s="15" t="str">
        <f t="shared" si="0"/>
        <v/>
      </c>
      <c r="B9" s="16"/>
      <c r="C9" s="16"/>
      <c r="D9" s="17"/>
      <c r="E9" s="17"/>
      <c r="F9" s="18"/>
      <c r="G9" s="18"/>
      <c r="H9" s="18"/>
      <c r="I9" s="18"/>
      <c r="J9" s="16"/>
      <c r="K9" s="19" t="s">
        <v>521</v>
      </c>
    </row>
    <row r="10" spans="1:11">
      <c r="A10" s="15" t="str">
        <f t="shared" si="0"/>
        <v/>
      </c>
      <c r="B10" s="16"/>
      <c r="C10" s="16"/>
      <c r="D10" s="17"/>
      <c r="E10" s="17"/>
      <c r="F10" s="18"/>
      <c r="G10" s="18"/>
      <c r="H10" s="18"/>
      <c r="I10" s="18"/>
      <c r="J10" s="16"/>
      <c r="K10" s="19" t="s">
        <v>522</v>
      </c>
    </row>
    <row r="11" spans="1:11">
      <c r="A11" s="15" t="str">
        <f t="shared" si="0"/>
        <v/>
      </c>
      <c r="B11" s="16"/>
      <c r="C11" s="16"/>
      <c r="D11" s="17"/>
      <c r="E11" s="17"/>
      <c r="F11" s="18"/>
      <c r="G11" s="18"/>
      <c r="H11" s="18"/>
      <c r="I11" s="18"/>
      <c r="J11" s="16"/>
      <c r="K11" s="19" t="s">
        <v>523</v>
      </c>
    </row>
    <row r="12" spans="1:11">
      <c r="A12" s="15" t="str">
        <f t="shared" si="0"/>
        <v/>
      </c>
      <c r="B12" s="16"/>
      <c r="C12" s="16"/>
      <c r="D12" s="17"/>
      <c r="E12" s="17"/>
      <c r="F12" s="18"/>
      <c r="G12" s="18"/>
      <c r="H12" s="18"/>
      <c r="I12" s="18"/>
      <c r="J12" s="16"/>
      <c r="K12" s="19" t="s">
        <v>524</v>
      </c>
    </row>
    <row r="13" spans="1:11">
      <c r="A13" s="15" t="str">
        <f t="shared" si="0"/>
        <v/>
      </c>
      <c r="B13" s="16"/>
      <c r="C13" s="16"/>
      <c r="D13" s="17"/>
      <c r="E13" s="17"/>
      <c r="F13" s="18"/>
      <c r="G13" s="18"/>
      <c r="H13" s="18"/>
      <c r="I13" s="18"/>
      <c r="J13" s="16"/>
      <c r="K13" s="19" t="s">
        <v>525</v>
      </c>
    </row>
    <row r="14" spans="1:11">
      <c r="A14" s="15" t="str">
        <f t="shared" si="0"/>
        <v/>
      </c>
      <c r="B14" s="16"/>
      <c r="C14" s="16"/>
      <c r="D14" s="17"/>
      <c r="E14" s="17"/>
      <c r="F14" s="18"/>
      <c r="G14" s="18"/>
      <c r="H14" s="18"/>
      <c r="I14" s="18"/>
      <c r="J14" s="16"/>
      <c r="K14" s="19" t="s">
        <v>526</v>
      </c>
    </row>
    <row r="15" spans="1:11">
      <c r="A15" s="15" t="str">
        <f t="shared" si="0"/>
        <v/>
      </c>
      <c r="B15" s="16"/>
      <c r="C15" s="16"/>
      <c r="D15" s="17"/>
      <c r="E15" s="17"/>
      <c r="F15" s="18"/>
      <c r="G15" s="18"/>
      <c r="H15" s="18"/>
      <c r="I15" s="18"/>
      <c r="J15" s="16"/>
      <c r="K15" s="19" t="s">
        <v>527</v>
      </c>
    </row>
    <row r="16" spans="1:11">
      <c r="A16" s="15" t="str">
        <f t="shared" si="0"/>
        <v/>
      </c>
      <c r="B16" s="16"/>
      <c r="C16" s="16"/>
      <c r="D16" s="17"/>
      <c r="E16" s="17"/>
      <c r="F16" s="18"/>
      <c r="G16" s="18"/>
      <c r="H16" s="18"/>
      <c r="I16" s="18"/>
      <c r="J16" s="16"/>
      <c r="K16" s="19" t="s">
        <v>528</v>
      </c>
    </row>
    <row r="17" spans="1:11">
      <c r="A17" s="15" t="str">
        <f t="shared" si="0"/>
        <v/>
      </c>
      <c r="B17" s="16"/>
      <c r="C17" s="16"/>
      <c r="D17" s="17"/>
      <c r="E17" s="17"/>
      <c r="F17" s="18"/>
      <c r="G17" s="18"/>
      <c r="H17" s="18"/>
      <c r="I17" s="18"/>
      <c r="J17" s="16"/>
      <c r="K17" s="19" t="s">
        <v>529</v>
      </c>
    </row>
    <row r="18" spans="1:11">
      <c r="A18" s="15" t="str">
        <f t="shared" si="0"/>
        <v/>
      </c>
      <c r="B18" s="16"/>
      <c r="C18" s="16"/>
      <c r="D18" s="17"/>
      <c r="E18" s="17"/>
      <c r="F18" s="18"/>
      <c r="G18" s="18"/>
      <c r="H18" s="18"/>
      <c r="I18" s="18"/>
      <c r="J18" s="16"/>
      <c r="K18" s="19" t="s">
        <v>530</v>
      </c>
    </row>
    <row r="19" spans="1:11">
      <c r="A19" s="15" t="str">
        <f t="shared" si="0"/>
        <v/>
      </c>
      <c r="B19" s="16"/>
      <c r="C19" s="16"/>
      <c r="D19" s="17"/>
      <c r="E19" s="17"/>
      <c r="F19" s="18"/>
      <c r="G19" s="18"/>
      <c r="H19" s="18"/>
      <c r="I19" s="18"/>
      <c r="J19" s="16"/>
      <c r="K19" s="19" t="s">
        <v>531</v>
      </c>
    </row>
    <row r="20" spans="1:11">
      <c r="A20" s="15" t="str">
        <f t="shared" si="0"/>
        <v/>
      </c>
      <c r="B20" s="16"/>
      <c r="C20" s="16"/>
      <c r="D20" s="17"/>
      <c r="E20" s="17"/>
      <c r="F20" s="18"/>
      <c r="G20" s="18"/>
      <c r="H20" s="18"/>
      <c r="I20" s="18"/>
      <c r="J20" s="16"/>
      <c r="K20" s="19" t="s">
        <v>532</v>
      </c>
    </row>
    <row r="21" spans="1:11">
      <c r="A21" s="15" t="str">
        <f t="shared" si="0"/>
        <v/>
      </c>
      <c r="B21" s="16"/>
      <c r="C21" s="16"/>
      <c r="D21" s="17"/>
      <c r="E21" s="17"/>
      <c r="F21" s="18"/>
      <c r="G21" s="18"/>
      <c r="H21" s="18"/>
      <c r="I21" s="18"/>
      <c r="J21" s="16"/>
      <c r="K21" s="19" t="s">
        <v>533</v>
      </c>
    </row>
    <row r="22" spans="1:11">
      <c r="A22" s="15" t="str">
        <f t="shared" si="0"/>
        <v/>
      </c>
      <c r="B22" s="16"/>
      <c r="C22" s="16"/>
      <c r="D22" s="17"/>
      <c r="E22" s="17"/>
      <c r="F22" s="18"/>
      <c r="G22" s="18"/>
      <c r="H22" s="18"/>
      <c r="I22" s="18"/>
      <c r="J22" s="16"/>
      <c r="K22" s="19" t="s">
        <v>538</v>
      </c>
    </row>
    <row r="23" spans="1:11">
      <c r="A23" s="15" t="str">
        <f t="shared" si="0"/>
        <v/>
      </c>
      <c r="B23" s="16"/>
      <c r="C23" s="16"/>
      <c r="D23" s="17"/>
      <c r="E23" s="17"/>
      <c r="F23" s="18"/>
      <c r="G23" s="18"/>
      <c r="H23" s="18"/>
      <c r="I23" s="18"/>
      <c r="J23" s="16"/>
      <c r="K23" s="19" t="s">
        <v>539</v>
      </c>
    </row>
    <row r="24" spans="1:11">
      <c r="A24" s="15" t="str">
        <f t="shared" si="0"/>
        <v/>
      </c>
      <c r="B24" s="16"/>
      <c r="C24" s="16"/>
      <c r="D24" s="17"/>
      <c r="E24" s="17"/>
      <c r="F24" s="18"/>
      <c r="G24" s="18"/>
      <c r="H24" s="18"/>
      <c r="I24" s="18"/>
      <c r="J24" s="16"/>
      <c r="K24" s="19" t="s">
        <v>540</v>
      </c>
    </row>
    <row r="25" spans="1:11">
      <c r="A25" s="15" t="str">
        <f t="shared" si="0"/>
        <v/>
      </c>
      <c r="B25" s="16"/>
      <c r="C25" s="16"/>
      <c r="D25" s="17"/>
      <c r="E25" s="17"/>
      <c r="F25" s="18"/>
      <c r="G25" s="18"/>
      <c r="H25" s="18"/>
      <c r="I25" s="18"/>
      <c r="J25" s="16"/>
      <c r="K25" s="19" t="s">
        <v>541</v>
      </c>
    </row>
    <row r="26" spans="1:11">
      <c r="A26" s="15" t="str">
        <f t="shared" si="0"/>
        <v/>
      </c>
      <c r="B26" s="16"/>
      <c r="C26" s="16"/>
      <c r="D26" s="17"/>
      <c r="E26" s="17"/>
      <c r="F26" s="18"/>
      <c r="G26" s="18"/>
      <c r="H26" s="18"/>
      <c r="I26" s="18"/>
      <c r="J26" s="16"/>
      <c r="K26" s="19" t="s">
        <v>542</v>
      </c>
    </row>
    <row r="27" ht="15.75" customHeight="1" spans="1:11">
      <c r="A27" s="33" t="s">
        <v>511</v>
      </c>
      <c r="B27" s="22"/>
      <c r="C27" s="22"/>
      <c r="D27" s="23"/>
      <c r="E27" s="22"/>
      <c r="F27" s="18"/>
      <c r="G27" s="18">
        <f>SUM(G7:G26)</f>
        <v>0</v>
      </c>
      <c r="H27" s="18">
        <f>SUM(H7:H26)</f>
        <v>0</v>
      </c>
      <c r="I27" s="18">
        <f>SUM(I7:I26)</f>
        <v>0</v>
      </c>
      <c r="J27" s="34"/>
    </row>
    <row r="28" ht="15.75" customHeight="1" spans="1:11">
      <c r="A28" s="3" t="str">
        <f>基本信息输入表!$K$6&amp;"填表人："&amp;基本信息输入表!$M$99</f>
        <v>产权持有人填表人：袁佳</v>
      </c>
      <c r="H28" s="3" t="str">
        <f>"评估人员："&amp;基本信息输入表!$Q$99</f>
        <v>评估人员：韩策</v>
      </c>
      <c r="K28" s="27"/>
    </row>
    <row r="29" ht="15.75" customHeight="1" spans="1:11">
      <c r="A29" s="3" t="str">
        <f>"填表日期："&amp;YEAR(基本信息输入表!$O$99)&amp;"年"&amp;MONTH(基本信息输入表!$O$99)&amp;"月"&amp;DAY(基本信息输入表!$O$99)&amp;"日"</f>
        <v>填表日期：2025年12月15日</v>
      </c>
    </row>
  </sheetData>
  <mergeCells count="4">
    <mergeCell ref="A2:J2"/>
    <mergeCell ref="A3:J3"/>
    <mergeCell ref="A5:D5"/>
    <mergeCell ref="A27:C2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scale="91" fitToHeight="0" orientation="landscape"/>
  <headerFooter scaleWithDoc="0">
    <oddFooter>&amp;C&amp;"宋体,常规"&amp;10第&amp;"Arial Narrow,常规"&amp;P&amp;"宋体,常规"页，共&amp;"Arial Narrow,常规"&amp;N&amp;"宋体,常规"页</oddFooter>
  </headerFooter>
</worksheet>
</file>

<file path=xl/worksheets/sheet9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专项应付款">
    <pageSetUpPr fitToPage="1"/>
  </sheetPr>
  <dimension ref="A1:O29"/>
  <sheetViews>
    <sheetView showGridLines="0" topLeftCell="A5" workbookViewId="0">
      <selection activeCell="E54" sqref="E54"/>
    </sheetView>
  </sheetViews>
  <sheetFormatPr defaultColWidth="9" defaultRowHeight="15.75" customHeight="1"/>
  <cols>
    <col min="1" max="1" width="5.66666666666667" style="3" customWidth="1"/>
    <col min="2" max="2" width="22.6666666666667" style="3" customWidth="1"/>
    <col min="3" max="4" width="17.5" style="3" customWidth="1"/>
    <col min="5" max="6" width="12.6666666666667" style="3" customWidth="1"/>
    <col min="7" max="7" width="12.6666666666667" style="3" hidden="1" customWidth="1" outlineLevel="1"/>
    <col min="8" max="8" width="15.6666666666667" style="3" customWidth="1" collapsed="1"/>
    <col min="9" max="9" width="15.6666666666667" style="3" customWidth="1"/>
    <col min="10" max="10" width="22.1666666666667" style="3" customWidth="1"/>
    <col min="11" max="16384" width="9" style="3"/>
  </cols>
  <sheetData>
    <row r="1" customHeight="1" spans="1:15">
      <c r="A1" s="4" t="s">
        <v>398</v>
      </c>
    </row>
    <row r="2" s="1" customFormat="1" ht="30" customHeight="1" spans="1:15">
      <c r="A2" s="5" t="s">
        <v>1668</v>
      </c>
      <c r="B2" s="5"/>
      <c r="C2" s="5"/>
      <c r="D2" s="5"/>
      <c r="E2" s="5"/>
      <c r="F2" s="5"/>
      <c r="G2" s="5"/>
      <c r="H2" s="5"/>
      <c r="I2" s="5"/>
      <c r="J2" s="5"/>
      <c r="L2" s="3"/>
      <c r="M2" s="3"/>
      <c r="N2" s="3"/>
      <c r="O2" s="3"/>
    </row>
    <row r="3" customHeight="1" spans="1:15">
      <c r="A3" s="2" t="str">
        <f>"评估基准日："&amp;TEXT(基本信息输入表!M7,"yyyy年mm月dd日")</f>
        <v>评估基准日：2025年11月30日</v>
      </c>
      <c r="B3" s="2"/>
      <c r="C3" s="2"/>
      <c r="D3" s="2"/>
      <c r="E3" s="2"/>
      <c r="F3" s="2"/>
      <c r="G3" s="2"/>
      <c r="H3" s="2"/>
      <c r="I3" s="2"/>
      <c r="J3" s="2"/>
    </row>
    <row r="4" ht="14.25" customHeight="1" spans="1:15">
      <c r="E4" s="2"/>
      <c r="F4" s="2"/>
      <c r="G4" s="2"/>
      <c r="H4" s="2"/>
      <c r="I4" s="2"/>
      <c r="J4" s="25" t="s">
        <v>1669</v>
      </c>
    </row>
    <row r="5" customHeight="1" spans="1:15">
      <c r="A5" s="7" t="str">
        <f>基本信息输入表!K6&amp;"："&amp;基本信息输入表!M6</f>
        <v>产权持有人：湖北省徽工生物技本研究有限公司</v>
      </c>
      <c r="B5" s="7"/>
      <c r="C5" s="7"/>
      <c r="D5" s="7"/>
      <c r="J5" s="10" t="str">
        <f>"金额单位："&amp;基本信息输入表!O10&amp;"元"</f>
        <v>金额单位：元</v>
      </c>
    </row>
    <row r="6" s="2" customFormat="1" customHeight="1" spans="1:15">
      <c r="A6" s="11" t="s">
        <v>401</v>
      </c>
      <c r="B6" s="26" t="s">
        <v>1670</v>
      </c>
      <c r="C6" s="26" t="s">
        <v>1671</v>
      </c>
      <c r="D6" s="26" t="s">
        <v>1672</v>
      </c>
      <c r="E6" s="26" t="s">
        <v>1673</v>
      </c>
      <c r="F6" s="12" t="s">
        <v>1493</v>
      </c>
      <c r="G6" s="12" t="s">
        <v>403</v>
      </c>
      <c r="H6" s="13" t="s">
        <v>502</v>
      </c>
      <c r="I6" s="11" t="s">
        <v>405</v>
      </c>
      <c r="J6" s="11" t="s">
        <v>1667</v>
      </c>
      <c r="K6" s="14" t="s">
        <v>518</v>
      </c>
      <c r="L6" s="3"/>
      <c r="M6" s="3"/>
      <c r="N6" s="3"/>
      <c r="O6" s="3"/>
    </row>
    <row r="7" ht="15.6" spans="1:15">
      <c r="A7" s="15" t="str">
        <f>IF(B7="","",ROW()-6)</f>
        <v/>
      </c>
      <c r="B7" s="16"/>
      <c r="C7" s="18"/>
      <c r="D7" s="32"/>
      <c r="E7" s="17"/>
      <c r="F7" s="18"/>
      <c r="G7" s="18"/>
      <c r="H7" s="18"/>
      <c r="I7" s="18"/>
      <c r="J7" s="16"/>
      <c r="K7" s="19" t="s">
        <v>519</v>
      </c>
    </row>
    <row r="8" ht="15.6" spans="1:15">
      <c r="A8" s="15" t="str">
        <f t="shared" ref="A8:A26" si="0">IF(B8="","",ROW()-6)</f>
        <v/>
      </c>
      <c r="B8" s="16"/>
      <c r="C8" s="18"/>
      <c r="D8" s="32"/>
      <c r="E8" s="17"/>
      <c r="F8" s="18"/>
      <c r="G8" s="18"/>
      <c r="H8" s="18"/>
      <c r="I8" s="18"/>
      <c r="J8" s="16"/>
      <c r="K8" s="19" t="s">
        <v>520</v>
      </c>
    </row>
    <row r="9" ht="15.6" spans="1:15">
      <c r="A9" s="15" t="str">
        <f t="shared" si="0"/>
        <v/>
      </c>
      <c r="B9" s="16"/>
      <c r="C9" s="18"/>
      <c r="D9" s="32"/>
      <c r="E9" s="17"/>
      <c r="F9" s="18"/>
      <c r="G9" s="18"/>
      <c r="H9" s="18"/>
      <c r="I9" s="18"/>
      <c r="J9" s="16"/>
      <c r="K9" s="19" t="s">
        <v>521</v>
      </c>
    </row>
    <row r="10" ht="15.6" spans="1:15">
      <c r="A10" s="15" t="str">
        <f t="shared" si="0"/>
        <v/>
      </c>
      <c r="B10" s="16"/>
      <c r="C10" s="18"/>
      <c r="D10" s="32"/>
      <c r="E10" s="17"/>
      <c r="F10" s="18"/>
      <c r="G10" s="18"/>
      <c r="H10" s="18"/>
      <c r="I10" s="18"/>
      <c r="J10" s="16"/>
      <c r="K10" s="19" t="s">
        <v>522</v>
      </c>
    </row>
    <row r="11" ht="15.6" spans="1:15">
      <c r="A11" s="15" t="str">
        <f t="shared" si="0"/>
        <v/>
      </c>
      <c r="B11" s="16"/>
      <c r="C11" s="18"/>
      <c r="D11" s="32"/>
      <c r="E11" s="17"/>
      <c r="F11" s="18"/>
      <c r="G11" s="18"/>
      <c r="H11" s="18"/>
      <c r="I11" s="18"/>
      <c r="J11" s="16"/>
      <c r="K11" s="19" t="s">
        <v>523</v>
      </c>
    </row>
    <row r="12" ht="15.6" spans="1:15">
      <c r="A12" s="15" t="str">
        <f t="shared" si="0"/>
        <v/>
      </c>
      <c r="B12" s="16"/>
      <c r="C12" s="18"/>
      <c r="D12" s="32"/>
      <c r="E12" s="17"/>
      <c r="F12" s="18"/>
      <c r="G12" s="18"/>
      <c r="H12" s="18"/>
      <c r="I12" s="18"/>
      <c r="J12" s="16"/>
      <c r="K12" s="19" t="s">
        <v>524</v>
      </c>
    </row>
    <row r="13" ht="15.6" spans="1:15">
      <c r="A13" s="15" t="str">
        <f t="shared" si="0"/>
        <v/>
      </c>
      <c r="B13" s="16"/>
      <c r="C13" s="18"/>
      <c r="D13" s="32"/>
      <c r="E13" s="17"/>
      <c r="F13" s="18"/>
      <c r="G13" s="18"/>
      <c r="H13" s="18"/>
      <c r="I13" s="18"/>
      <c r="J13" s="16"/>
      <c r="K13" s="19" t="s">
        <v>525</v>
      </c>
    </row>
    <row r="14" ht="15.6" spans="1:15">
      <c r="A14" s="15" t="str">
        <f t="shared" si="0"/>
        <v/>
      </c>
      <c r="B14" s="16"/>
      <c r="C14" s="18"/>
      <c r="D14" s="32"/>
      <c r="E14" s="17"/>
      <c r="F14" s="18"/>
      <c r="G14" s="18"/>
      <c r="H14" s="18"/>
      <c r="I14" s="18"/>
      <c r="J14" s="16"/>
      <c r="K14" s="19" t="s">
        <v>526</v>
      </c>
    </row>
    <row r="15" ht="15.6" spans="1:15">
      <c r="A15" s="15" t="str">
        <f t="shared" si="0"/>
        <v/>
      </c>
      <c r="B15" s="16"/>
      <c r="C15" s="18"/>
      <c r="D15" s="32"/>
      <c r="E15" s="17"/>
      <c r="F15" s="18"/>
      <c r="G15" s="18"/>
      <c r="H15" s="18"/>
      <c r="I15" s="18"/>
      <c r="J15" s="16"/>
      <c r="K15" s="19" t="s">
        <v>527</v>
      </c>
    </row>
    <row r="16" ht="15.6" spans="1:15">
      <c r="A16" s="15" t="str">
        <f t="shared" si="0"/>
        <v/>
      </c>
      <c r="B16" s="16"/>
      <c r="C16" s="18"/>
      <c r="D16" s="32"/>
      <c r="E16" s="17"/>
      <c r="F16" s="18"/>
      <c r="G16" s="18"/>
      <c r="H16" s="18"/>
      <c r="I16" s="18"/>
      <c r="J16" s="16"/>
      <c r="K16" s="19" t="s">
        <v>528</v>
      </c>
    </row>
    <row r="17" ht="15.6" spans="1:11">
      <c r="A17" s="15" t="str">
        <f t="shared" si="0"/>
        <v/>
      </c>
      <c r="B17" s="16"/>
      <c r="C17" s="18"/>
      <c r="D17" s="32"/>
      <c r="E17" s="17"/>
      <c r="F17" s="18"/>
      <c r="G17" s="18"/>
      <c r="H17" s="18"/>
      <c r="I17" s="18"/>
      <c r="J17" s="16"/>
      <c r="K17" s="19" t="s">
        <v>529</v>
      </c>
    </row>
    <row r="18" ht="15.6" spans="1:11">
      <c r="A18" s="15" t="str">
        <f t="shared" si="0"/>
        <v/>
      </c>
      <c r="B18" s="16"/>
      <c r="C18" s="18"/>
      <c r="D18" s="32"/>
      <c r="E18" s="17"/>
      <c r="F18" s="18"/>
      <c r="G18" s="18"/>
      <c r="H18" s="18"/>
      <c r="I18" s="18"/>
      <c r="J18" s="16"/>
      <c r="K18" s="19" t="s">
        <v>530</v>
      </c>
    </row>
    <row r="19" ht="15.6" spans="1:11">
      <c r="A19" s="15" t="str">
        <f t="shared" si="0"/>
        <v/>
      </c>
      <c r="B19" s="16"/>
      <c r="C19" s="18"/>
      <c r="D19" s="32"/>
      <c r="E19" s="17"/>
      <c r="F19" s="18"/>
      <c r="G19" s="18"/>
      <c r="H19" s="18"/>
      <c r="I19" s="18"/>
      <c r="J19" s="16"/>
      <c r="K19" s="19" t="s">
        <v>531</v>
      </c>
    </row>
    <row r="20" ht="15.6" spans="1:11">
      <c r="A20" s="15" t="str">
        <f t="shared" si="0"/>
        <v/>
      </c>
      <c r="B20" s="16"/>
      <c r="C20" s="18"/>
      <c r="D20" s="32"/>
      <c r="E20" s="17"/>
      <c r="F20" s="18"/>
      <c r="G20" s="18"/>
      <c r="H20" s="18"/>
      <c r="I20" s="18"/>
      <c r="J20" s="16"/>
      <c r="K20" s="19" t="s">
        <v>532</v>
      </c>
    </row>
    <row r="21" ht="15.6" spans="1:11">
      <c r="A21" s="15" t="str">
        <f t="shared" si="0"/>
        <v/>
      </c>
      <c r="B21" s="16"/>
      <c r="C21" s="18"/>
      <c r="D21" s="32"/>
      <c r="E21" s="17"/>
      <c r="F21" s="18"/>
      <c r="G21" s="18"/>
      <c r="H21" s="18"/>
      <c r="I21" s="18"/>
      <c r="J21" s="16"/>
      <c r="K21" s="19" t="s">
        <v>533</v>
      </c>
    </row>
    <row r="22" ht="15.6" spans="1:11">
      <c r="A22" s="15" t="str">
        <f t="shared" si="0"/>
        <v/>
      </c>
      <c r="B22" s="16"/>
      <c r="C22" s="18"/>
      <c r="D22" s="32"/>
      <c r="E22" s="17"/>
      <c r="F22" s="18"/>
      <c r="G22" s="18"/>
      <c r="H22" s="18"/>
      <c r="I22" s="18"/>
      <c r="J22" s="16"/>
      <c r="K22" s="19" t="s">
        <v>538</v>
      </c>
    </row>
    <row r="23" ht="15.6" spans="1:11">
      <c r="A23" s="15" t="str">
        <f t="shared" si="0"/>
        <v/>
      </c>
      <c r="B23" s="16"/>
      <c r="C23" s="18"/>
      <c r="D23" s="32"/>
      <c r="E23" s="17"/>
      <c r="F23" s="18"/>
      <c r="G23" s="18"/>
      <c r="H23" s="18"/>
      <c r="I23" s="18"/>
      <c r="J23" s="16"/>
      <c r="K23" s="19" t="s">
        <v>539</v>
      </c>
    </row>
    <row r="24" ht="15.6" spans="1:11">
      <c r="A24" s="15" t="str">
        <f t="shared" si="0"/>
        <v/>
      </c>
      <c r="B24" s="16"/>
      <c r="C24" s="18"/>
      <c r="D24" s="32"/>
      <c r="E24" s="17"/>
      <c r="F24" s="18"/>
      <c r="G24" s="18"/>
      <c r="H24" s="18"/>
      <c r="I24" s="18"/>
      <c r="J24" s="16"/>
      <c r="K24" s="19" t="s">
        <v>540</v>
      </c>
    </row>
    <row r="25" ht="15.6" spans="1:11">
      <c r="A25" s="15" t="str">
        <f t="shared" si="0"/>
        <v/>
      </c>
      <c r="B25" s="16"/>
      <c r="C25" s="18"/>
      <c r="D25" s="32"/>
      <c r="E25" s="17"/>
      <c r="F25" s="18"/>
      <c r="G25" s="18"/>
      <c r="H25" s="18"/>
      <c r="I25" s="18"/>
      <c r="J25" s="16"/>
      <c r="K25" s="19" t="s">
        <v>541</v>
      </c>
    </row>
    <row r="26" ht="15.6" spans="1:11">
      <c r="A26" s="15" t="str">
        <f t="shared" si="0"/>
        <v/>
      </c>
      <c r="B26" s="16"/>
      <c r="C26" s="18"/>
      <c r="D26" s="32"/>
      <c r="E26" s="17"/>
      <c r="F26" s="18"/>
      <c r="G26" s="18"/>
      <c r="H26" s="18"/>
      <c r="I26" s="18"/>
      <c r="J26" s="16"/>
      <c r="K26" s="19" t="s">
        <v>542</v>
      </c>
    </row>
    <row r="27" customHeight="1" spans="1:11">
      <c r="A27" s="20" t="s">
        <v>511</v>
      </c>
      <c r="B27" s="21"/>
      <c r="C27" s="18"/>
      <c r="D27" s="23"/>
      <c r="E27" s="23"/>
      <c r="F27" s="18"/>
      <c r="G27" s="18">
        <f>SUM(G7:G26)</f>
        <v>0</v>
      </c>
      <c r="H27" s="18">
        <f>SUM(H7:H26)</f>
        <v>0</v>
      </c>
      <c r="I27" s="18">
        <f>SUM(I7:I26)</f>
        <v>0</v>
      </c>
      <c r="J27" s="23"/>
    </row>
    <row r="28" customHeight="1" spans="1:11">
      <c r="A28" s="3" t="str">
        <f>基本信息输入表!$K$6&amp;"填表人："&amp;基本信息输入表!$M$100</f>
        <v>产权持有人填表人：袁佳</v>
      </c>
      <c r="H28" s="3" t="str">
        <f>"评估人员："&amp;基本信息输入表!$Q$100</f>
        <v>评估人员：韩策</v>
      </c>
      <c r="K28" s="27"/>
    </row>
    <row r="29" customHeight="1" spans="1:11">
      <c r="A29" s="3" t="str">
        <f>"填表日期："&amp;YEAR(基本信息输入表!$O$100)&amp;"年"&amp;MONTH(基本信息输入表!$O$100)&amp;"月"&amp;DAY(基本信息输入表!$O$100)&amp;"日"</f>
        <v>填表日期：2025年12月15日</v>
      </c>
    </row>
  </sheetData>
  <mergeCells count="4">
    <mergeCell ref="A2:J2"/>
    <mergeCell ref="A3:J3"/>
    <mergeCell ref="A5:C5"/>
    <mergeCell ref="A27:B2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scale="81" fitToHeight="0" orientation="landscape"/>
  <headerFooter scaleWithDoc="0">
    <oddFooter>&amp;C&amp;"宋体,常规"&amp;10第&amp;"Arial Narrow,常规"&amp;P&amp;"宋体,常规"页，共&amp;"Arial Narrow,常规"&amp;N&amp;"宋体,常规"页</oddFooter>
  </headerFooter>
</worksheet>
</file>

<file path=xl/worksheets/sheet9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长期应付款">
    <pageSetUpPr fitToPage="1"/>
  </sheetPr>
  <dimension ref="A1:BZ32"/>
  <sheetViews>
    <sheetView showGridLines="0" topLeftCell="A4" workbookViewId="0">
      <selection activeCell="E54" sqref="E54"/>
    </sheetView>
  </sheetViews>
  <sheetFormatPr defaultColWidth="9" defaultRowHeight="15.75" customHeight="1"/>
  <cols>
    <col min="1" max="1" width="5.16666666666667" style="3" customWidth="1"/>
    <col min="2" max="2" width="18.6666666666667" style="3" customWidth="1"/>
    <col min="3" max="3" width="9.16666666666667" style="3" customWidth="1"/>
    <col min="4" max="4" width="12.5" style="3" customWidth="1"/>
    <col min="5" max="5" width="12.5" style="3" hidden="1" customWidth="1" outlineLevel="1"/>
    <col min="6" max="6" width="15.6666666666667" style="3" customWidth="1" collapsed="1"/>
    <col min="7" max="7" width="15.6666666666667" style="3" customWidth="1"/>
    <col min="8" max="8" width="10.1666666666667" style="3" customWidth="1"/>
    <col min="9" max="9" width="13.1666666666667" style="3" customWidth="1"/>
    <col min="10" max="27" width="9" style="3"/>
    <col min="28" max="33" width="5.66666666666667" style="28" customWidth="1" outlineLevel="1"/>
    <col min="34" max="34" width="14.6666666666667" style="28" customWidth="1" outlineLevel="1"/>
    <col min="35" max="35" width="13.6666666666667" style="28" customWidth="1"/>
    <col min="36" max="39" width="5.66666666666667" style="28" customWidth="1" outlineLevel="1"/>
    <col min="40" max="41" width="7.16666666666667" style="28" customWidth="1" outlineLevel="1"/>
    <col min="42" max="42" width="5.66666666666667" style="28" customWidth="1" outlineLevel="1"/>
    <col min="43" max="46" width="8.66666666666667" style="28" customWidth="1" outlineLevel="1"/>
    <col min="47" max="47" width="14.6666666666667" style="28" customWidth="1" outlineLevel="1"/>
    <col min="48" max="48" width="13.6666666666667" style="28" customWidth="1"/>
    <col min="49" max="50" width="8.66666666666667" style="28" customWidth="1" outlineLevel="1"/>
    <col min="51" max="52" width="11.1666666666667" style="28" customWidth="1" outlineLevel="1"/>
    <col min="53" max="67" width="8.66666666666667" style="28" hidden="1" customWidth="1" outlineLevel="2"/>
    <col min="68" max="68" width="8.66666666666667" style="28" customWidth="1" outlineLevel="1" collapsed="1"/>
    <col min="69" max="70" width="8.66666666666667" style="28" customWidth="1" outlineLevel="1"/>
    <col min="71" max="71" width="8.66666666666667" style="28" customWidth="1"/>
    <col min="72" max="72" width="13.6666666666667" style="28" customWidth="1"/>
    <col min="73" max="77" width="13.6666666666667" style="28" customWidth="1" outlineLevel="1"/>
    <col min="78" max="78" width="13.6666666666667" style="28" customWidth="1"/>
    <col min="79" max="16384" width="9" style="3"/>
  </cols>
  <sheetData>
    <row r="1" customHeight="1" spans="1:78">
      <c r="A1" s="4" t="s">
        <v>398</v>
      </c>
      <c r="J1" s="28"/>
      <c r="K1" s="28"/>
      <c r="L1" s="28"/>
      <c r="M1" s="28"/>
      <c r="N1" s="28"/>
      <c r="O1" s="28"/>
      <c r="P1" s="28"/>
      <c r="Q1" s="28"/>
      <c r="R1" s="28"/>
      <c r="S1" s="28"/>
      <c r="T1" s="28"/>
      <c r="U1" s="28"/>
      <c r="V1" s="28"/>
      <c r="W1" s="28"/>
      <c r="X1" s="28"/>
      <c r="Y1" s="28"/>
      <c r="Z1" s="28"/>
      <c r="AA1" s="28"/>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row>
    <row r="2" s="1" customFormat="1" ht="30" customHeight="1" spans="1:78">
      <c r="A2" s="5" t="s">
        <v>1674</v>
      </c>
      <c r="B2" s="5"/>
      <c r="C2" s="5"/>
      <c r="D2" s="5"/>
      <c r="E2" s="5"/>
      <c r="F2" s="5"/>
      <c r="G2" s="5"/>
      <c r="H2" s="5"/>
    </row>
    <row r="3" customHeight="1" spans="1:78">
      <c r="A3" s="2" t="str">
        <f>"评估基准日："&amp;TEXT(基本信息输入表!M7,"yyyy年mm月dd日")</f>
        <v>评估基准日：2025年11月30日</v>
      </c>
      <c r="B3" s="2"/>
      <c r="C3" s="2"/>
      <c r="D3" s="2"/>
      <c r="E3" s="2"/>
      <c r="F3" s="2"/>
      <c r="G3" s="2"/>
      <c r="H3" s="2"/>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row>
    <row r="4" ht="14.25" customHeight="1" spans="1:78">
      <c r="A4" s="2"/>
      <c r="B4" s="2"/>
      <c r="C4" s="2"/>
      <c r="D4" s="2"/>
      <c r="E4" s="2"/>
      <c r="F4" s="2"/>
      <c r="G4" s="2"/>
      <c r="H4" s="25" t="s">
        <v>1675</v>
      </c>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row>
    <row r="5" customHeight="1" spans="1:78">
      <c r="A5" s="8" t="str">
        <f>基本信息输入表!K6&amp;"："&amp;基本信息输入表!M6</f>
        <v>产权持有人：湖北省徽工生物技本研究有限公司</v>
      </c>
      <c r="B5" s="8"/>
      <c r="C5" s="8"/>
      <c r="D5" s="8"/>
      <c r="E5" s="9"/>
      <c r="H5" s="10" t="str">
        <f>"金额单位："&amp;基本信息输入表!M10&amp;"元"</f>
        <v>金额单位：人民币元</v>
      </c>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2" customFormat="1" customHeight="1" spans="1:78">
      <c r="A6" s="11" t="s">
        <v>401</v>
      </c>
      <c r="B6" s="11" t="s">
        <v>585</v>
      </c>
      <c r="C6" s="11" t="s">
        <v>618</v>
      </c>
      <c r="D6" s="11" t="s">
        <v>592</v>
      </c>
      <c r="E6" s="26" t="s">
        <v>403</v>
      </c>
      <c r="F6" s="11" t="s">
        <v>502</v>
      </c>
      <c r="G6" s="11" t="s">
        <v>405</v>
      </c>
      <c r="H6" s="11" t="s">
        <v>503</v>
      </c>
      <c r="I6" s="14" t="s">
        <v>518</v>
      </c>
    </row>
    <row r="7" ht="15.6" spans="1:78">
      <c r="A7" s="15" t="str">
        <f>IF(B7="","",ROW()-6)</f>
        <v/>
      </c>
      <c r="B7" s="16"/>
      <c r="C7" s="17"/>
      <c r="D7" s="16"/>
      <c r="E7" s="18"/>
      <c r="F7" s="18"/>
      <c r="G7" s="18"/>
      <c r="H7" s="16"/>
      <c r="I7" s="19" t="s">
        <v>519</v>
      </c>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row>
    <row r="8" ht="15.6" spans="1:78">
      <c r="A8" s="15" t="str">
        <f t="shared" ref="A8:A26" si="0">IF(B8="","",ROW()-6)</f>
        <v/>
      </c>
      <c r="B8" s="16"/>
      <c r="C8" s="17"/>
      <c r="D8" s="16"/>
      <c r="E8" s="18"/>
      <c r="F8" s="18"/>
      <c r="G8" s="18"/>
      <c r="H8" s="16"/>
      <c r="I8" s="19" t="s">
        <v>520</v>
      </c>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row>
    <row r="9" ht="15.6" spans="1:78">
      <c r="A9" s="15" t="str">
        <f t="shared" si="0"/>
        <v/>
      </c>
      <c r="B9" s="16"/>
      <c r="C9" s="17"/>
      <c r="D9" s="16"/>
      <c r="E9" s="18"/>
      <c r="F9" s="18"/>
      <c r="G9" s="18"/>
      <c r="H9" s="16"/>
      <c r="I9" s="19" t="s">
        <v>521</v>
      </c>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row>
    <row r="10" ht="15.6" spans="1:78">
      <c r="A10" s="15" t="str">
        <f t="shared" si="0"/>
        <v/>
      </c>
      <c r="B10" s="16"/>
      <c r="C10" s="17"/>
      <c r="D10" s="16"/>
      <c r="E10" s="18"/>
      <c r="F10" s="18"/>
      <c r="G10" s="18"/>
      <c r="H10" s="16"/>
      <c r="I10" s="19" t="s">
        <v>522</v>
      </c>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row>
    <row r="11" ht="15.6" spans="1:78">
      <c r="A11" s="15" t="str">
        <f t="shared" si="0"/>
        <v/>
      </c>
      <c r="B11" s="16"/>
      <c r="C11" s="17"/>
      <c r="D11" s="16"/>
      <c r="E11" s="18"/>
      <c r="F11" s="18"/>
      <c r="G11" s="18"/>
      <c r="H11" s="16"/>
      <c r="I11" s="19" t="s">
        <v>523</v>
      </c>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row>
    <row r="12" ht="15.6" spans="1:78">
      <c r="A12" s="15" t="str">
        <f t="shared" si="0"/>
        <v/>
      </c>
      <c r="B12" s="16"/>
      <c r="C12" s="17"/>
      <c r="D12" s="16"/>
      <c r="E12" s="18"/>
      <c r="F12" s="18"/>
      <c r="G12" s="18"/>
      <c r="H12" s="16"/>
      <c r="I12" s="19" t="s">
        <v>524</v>
      </c>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row>
    <row r="13" ht="15.6" spans="1:78">
      <c r="A13" s="15" t="str">
        <f t="shared" si="0"/>
        <v/>
      </c>
      <c r="B13" s="16"/>
      <c r="C13" s="17"/>
      <c r="D13" s="16"/>
      <c r="E13" s="18"/>
      <c r="F13" s="18"/>
      <c r="G13" s="18"/>
      <c r="H13" s="16"/>
      <c r="I13" s="19" t="s">
        <v>525</v>
      </c>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row>
    <row r="14" ht="15.6" spans="1:78">
      <c r="A14" s="15" t="str">
        <f t="shared" si="0"/>
        <v/>
      </c>
      <c r="B14" s="16"/>
      <c r="C14" s="17"/>
      <c r="D14" s="16"/>
      <c r="E14" s="18"/>
      <c r="F14" s="18"/>
      <c r="G14" s="18"/>
      <c r="H14" s="16"/>
      <c r="I14" s="19" t="s">
        <v>526</v>
      </c>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row>
    <row r="15" ht="15.6" spans="1:78">
      <c r="A15" s="15" t="str">
        <f t="shared" si="0"/>
        <v/>
      </c>
      <c r="B15" s="16"/>
      <c r="C15" s="17"/>
      <c r="D15" s="16"/>
      <c r="E15" s="18"/>
      <c r="F15" s="18"/>
      <c r="G15" s="18"/>
      <c r="H15" s="16"/>
      <c r="I15" s="19" t="s">
        <v>527</v>
      </c>
      <c r="J15" s="29"/>
      <c r="K15" s="28"/>
      <c r="L15" s="28"/>
      <c r="M15" s="28"/>
      <c r="N15" s="28"/>
      <c r="O15" s="28"/>
      <c r="P15" s="28"/>
      <c r="Q15" s="28"/>
      <c r="R15" s="28"/>
      <c r="S15" s="28"/>
      <c r="T15" s="28"/>
      <c r="U15" s="28"/>
      <c r="V15" s="28"/>
      <c r="W15" s="28"/>
      <c r="X15" s="28"/>
      <c r="Y15" s="28"/>
      <c r="Z15" s="28"/>
      <c r="AA15" s="28"/>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ht="15.6" spans="1:78">
      <c r="A16" s="15" t="str">
        <f t="shared" si="0"/>
        <v/>
      </c>
      <c r="B16" s="16"/>
      <c r="C16" s="17"/>
      <c r="D16" s="16"/>
      <c r="E16" s="18"/>
      <c r="F16" s="18"/>
      <c r="G16" s="18"/>
      <c r="H16" s="16"/>
      <c r="I16" s="19" t="s">
        <v>528</v>
      </c>
      <c r="J16" s="29"/>
      <c r="K16" s="28"/>
      <c r="L16" s="28"/>
      <c r="M16" s="28"/>
      <c r="N16" s="28"/>
      <c r="O16" s="28"/>
      <c r="P16" s="28"/>
      <c r="Q16" s="28"/>
      <c r="R16" s="28"/>
      <c r="S16" s="28"/>
      <c r="T16" s="28"/>
      <c r="U16" s="28"/>
      <c r="V16" s="28"/>
      <c r="W16" s="28"/>
      <c r="X16" s="28"/>
      <c r="Y16" s="28"/>
      <c r="Z16" s="28"/>
      <c r="AA16" s="28"/>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row>
    <row r="17" ht="15.6" spans="1:78">
      <c r="A17" s="15" t="str">
        <f t="shared" si="0"/>
        <v/>
      </c>
      <c r="B17" s="16"/>
      <c r="C17" s="17"/>
      <c r="D17" s="16"/>
      <c r="E17" s="18"/>
      <c r="F17" s="18"/>
      <c r="G17" s="18"/>
      <c r="H17" s="16"/>
      <c r="I17" s="19" t="s">
        <v>529</v>
      </c>
      <c r="J17" s="29"/>
      <c r="K17" s="28"/>
      <c r="L17" s="28"/>
      <c r="M17" s="28"/>
      <c r="N17" s="28"/>
      <c r="O17" s="28"/>
      <c r="P17" s="28"/>
      <c r="Q17" s="28"/>
      <c r="R17" s="28"/>
      <c r="S17" s="28"/>
      <c r="T17" s="28"/>
      <c r="U17" s="28"/>
      <c r="V17" s="28"/>
      <c r="W17" s="28"/>
      <c r="X17" s="28"/>
      <c r="Y17" s="28"/>
      <c r="Z17" s="28"/>
      <c r="AA17" s="28"/>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row>
    <row r="18" ht="15.6" spans="1:78">
      <c r="A18" s="15" t="str">
        <f t="shared" si="0"/>
        <v/>
      </c>
      <c r="B18" s="16"/>
      <c r="C18" s="17"/>
      <c r="D18" s="16"/>
      <c r="E18" s="18"/>
      <c r="F18" s="18"/>
      <c r="G18" s="18"/>
      <c r="H18" s="16"/>
      <c r="I18" s="19" t="s">
        <v>530</v>
      </c>
      <c r="J18" s="29"/>
      <c r="K18" s="28"/>
      <c r="L18" s="28"/>
      <c r="M18" s="28"/>
      <c r="N18" s="28"/>
      <c r="O18" s="28"/>
      <c r="P18" s="28"/>
      <c r="Q18" s="28"/>
      <c r="R18" s="28"/>
      <c r="S18" s="28"/>
      <c r="T18" s="28"/>
      <c r="U18" s="28"/>
      <c r="V18" s="28"/>
      <c r="W18" s="28"/>
      <c r="X18" s="28"/>
      <c r="Y18" s="28"/>
      <c r="Z18" s="28"/>
      <c r="AA18" s="28"/>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row>
    <row r="19" ht="15.6" spans="1:78">
      <c r="A19" s="15" t="str">
        <f t="shared" si="0"/>
        <v/>
      </c>
      <c r="B19" s="16"/>
      <c r="C19" s="17"/>
      <c r="D19" s="16"/>
      <c r="E19" s="18"/>
      <c r="F19" s="18"/>
      <c r="G19" s="18"/>
      <c r="H19" s="16"/>
      <c r="I19" s="19" t="s">
        <v>531</v>
      </c>
      <c r="J19" s="29"/>
      <c r="K19" s="28"/>
      <c r="L19" s="28"/>
      <c r="M19" s="28"/>
      <c r="N19" s="28"/>
      <c r="O19" s="28"/>
      <c r="P19" s="28"/>
      <c r="Q19" s="28"/>
      <c r="R19" s="28"/>
      <c r="S19" s="28"/>
      <c r="T19" s="28"/>
      <c r="U19" s="28"/>
      <c r="V19" s="28"/>
      <c r="W19" s="28"/>
      <c r="X19" s="28"/>
      <c r="Y19" s="28"/>
      <c r="Z19" s="28"/>
      <c r="AA19" s="28"/>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row>
    <row r="20" ht="15.6" spans="1:78">
      <c r="A20" s="15" t="str">
        <f t="shared" si="0"/>
        <v/>
      </c>
      <c r="B20" s="16"/>
      <c r="C20" s="17"/>
      <c r="D20" s="16"/>
      <c r="E20" s="18"/>
      <c r="F20" s="18"/>
      <c r="G20" s="18"/>
      <c r="H20" s="16"/>
      <c r="I20" s="19" t="s">
        <v>532</v>
      </c>
      <c r="J20" s="29"/>
      <c r="K20" s="28"/>
      <c r="L20" s="28"/>
      <c r="M20" s="28"/>
      <c r="N20" s="28"/>
      <c r="O20" s="28"/>
      <c r="P20" s="28"/>
      <c r="Q20" s="28"/>
      <c r="R20" s="28"/>
      <c r="S20" s="28"/>
      <c r="T20" s="28"/>
      <c r="U20" s="28"/>
      <c r="V20" s="28"/>
      <c r="W20" s="28"/>
      <c r="X20" s="28"/>
      <c r="Y20" s="28"/>
      <c r="Z20" s="28"/>
      <c r="AA20" s="28"/>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row>
    <row r="21" ht="15.6" spans="1:78">
      <c r="A21" s="15" t="str">
        <f t="shared" si="0"/>
        <v/>
      </c>
      <c r="B21" s="16"/>
      <c r="C21" s="17"/>
      <c r="D21" s="16"/>
      <c r="E21" s="18"/>
      <c r="F21" s="18"/>
      <c r="G21" s="18"/>
      <c r="H21" s="16"/>
      <c r="I21" s="19" t="s">
        <v>533</v>
      </c>
      <c r="J21" s="29"/>
      <c r="K21" s="28"/>
      <c r="L21" s="28"/>
      <c r="M21" s="28"/>
      <c r="N21" s="28"/>
      <c r="O21" s="28"/>
      <c r="P21" s="28"/>
      <c r="Q21" s="28"/>
      <c r="R21" s="28"/>
      <c r="S21" s="28"/>
      <c r="T21" s="28"/>
      <c r="U21" s="28"/>
      <c r="V21" s="28"/>
      <c r="W21" s="28"/>
      <c r="X21" s="28"/>
      <c r="Y21" s="28"/>
      <c r="Z21" s="28"/>
      <c r="AA21" s="28"/>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row>
    <row r="22" ht="15.6" spans="1:78">
      <c r="A22" s="15" t="str">
        <f t="shared" si="0"/>
        <v/>
      </c>
      <c r="B22" s="16"/>
      <c r="C22" s="17"/>
      <c r="D22" s="16"/>
      <c r="E22" s="18"/>
      <c r="F22" s="18"/>
      <c r="G22" s="18"/>
      <c r="H22" s="16"/>
      <c r="I22" s="19" t="s">
        <v>538</v>
      </c>
      <c r="J22" s="29"/>
      <c r="K22" s="28"/>
      <c r="L22" s="28"/>
      <c r="M22" s="28"/>
      <c r="N22" s="28"/>
      <c r="O22" s="28"/>
      <c r="P22" s="28"/>
      <c r="Q22" s="28"/>
      <c r="R22" s="28"/>
      <c r="S22" s="28"/>
      <c r="T22" s="28"/>
      <c r="U22" s="28"/>
      <c r="V22" s="28"/>
      <c r="W22" s="28"/>
      <c r="X22" s="28"/>
      <c r="Y22" s="28"/>
      <c r="Z22" s="28"/>
      <c r="AA22" s="28"/>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row>
    <row r="23" ht="15.6" spans="1:78">
      <c r="A23" s="15" t="str">
        <f t="shared" si="0"/>
        <v/>
      </c>
      <c r="B23" s="16"/>
      <c r="C23" s="17"/>
      <c r="D23" s="16"/>
      <c r="E23" s="18"/>
      <c r="F23" s="18"/>
      <c r="G23" s="18"/>
      <c r="H23" s="16"/>
      <c r="I23" s="19" t="s">
        <v>539</v>
      </c>
      <c r="J23" s="29"/>
      <c r="K23" s="28"/>
      <c r="L23" s="28"/>
      <c r="M23" s="28"/>
      <c r="N23" s="28"/>
      <c r="O23" s="28"/>
      <c r="P23" s="28"/>
      <c r="Q23" s="28"/>
      <c r="R23" s="28"/>
      <c r="S23" s="28"/>
      <c r="T23" s="28"/>
      <c r="U23" s="28"/>
      <c r="V23" s="28"/>
      <c r="W23" s="28"/>
      <c r="X23" s="28"/>
      <c r="Y23" s="28"/>
      <c r="Z23" s="28"/>
      <c r="AA23" s="28"/>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row>
    <row r="24" ht="15.6" spans="1:78">
      <c r="A24" s="15" t="str">
        <f t="shared" si="0"/>
        <v/>
      </c>
      <c r="B24" s="16"/>
      <c r="C24" s="17"/>
      <c r="D24" s="16"/>
      <c r="E24" s="18"/>
      <c r="F24" s="18"/>
      <c r="G24" s="18"/>
      <c r="H24" s="16"/>
      <c r="I24" s="19" t="s">
        <v>540</v>
      </c>
      <c r="J24" s="29"/>
      <c r="K24" s="28"/>
      <c r="L24" s="28"/>
      <c r="M24" s="28"/>
      <c r="N24" s="28"/>
      <c r="O24" s="28"/>
      <c r="P24" s="28"/>
      <c r="Q24" s="28"/>
      <c r="R24" s="28"/>
      <c r="S24" s="28"/>
      <c r="T24" s="28"/>
      <c r="U24" s="28"/>
      <c r="V24" s="28"/>
      <c r="W24" s="28"/>
      <c r="X24" s="28"/>
      <c r="Y24" s="28"/>
      <c r="Z24" s="28"/>
      <c r="AA24" s="28"/>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row>
    <row r="25" ht="15.6" spans="1:78">
      <c r="A25" s="15" t="str">
        <f t="shared" si="0"/>
        <v/>
      </c>
      <c r="B25" s="16"/>
      <c r="C25" s="17"/>
      <c r="D25" s="16"/>
      <c r="E25" s="18"/>
      <c r="F25" s="18"/>
      <c r="G25" s="18"/>
      <c r="H25" s="16"/>
      <c r="I25" s="19" t="s">
        <v>541</v>
      </c>
      <c r="J25" s="29"/>
      <c r="K25" s="28"/>
      <c r="L25" s="28"/>
      <c r="M25" s="28"/>
      <c r="N25" s="28"/>
      <c r="O25" s="28"/>
      <c r="P25" s="28"/>
      <c r="Q25" s="28"/>
      <c r="R25" s="28"/>
      <c r="S25" s="28"/>
      <c r="T25" s="28"/>
      <c r="U25" s="28"/>
      <c r="V25" s="28"/>
      <c r="W25" s="28"/>
      <c r="X25" s="28"/>
      <c r="Y25" s="28"/>
      <c r="Z25" s="28"/>
      <c r="AA25" s="28"/>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row>
    <row r="26" ht="15.6" spans="1:78">
      <c r="A26" s="15" t="str">
        <f t="shared" si="0"/>
        <v/>
      </c>
      <c r="B26" s="16"/>
      <c r="C26" s="17"/>
      <c r="D26" s="16"/>
      <c r="E26" s="18"/>
      <c r="F26" s="18"/>
      <c r="G26" s="18"/>
      <c r="H26" s="16"/>
      <c r="I26" s="19" t="s">
        <v>542</v>
      </c>
      <c r="J26" s="29"/>
      <c r="K26" s="28"/>
      <c r="L26" s="28"/>
      <c r="M26" s="28"/>
      <c r="N26" s="28"/>
      <c r="O26" s="28"/>
      <c r="P26" s="28"/>
      <c r="Q26" s="28"/>
      <c r="R26" s="28"/>
      <c r="S26" s="28"/>
      <c r="T26" s="28"/>
      <c r="U26" s="28"/>
      <c r="V26" s="28"/>
      <c r="W26" s="28"/>
      <c r="X26" s="28"/>
      <c r="Y26" s="28"/>
      <c r="Z26" s="28"/>
      <c r="AA26" s="28"/>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row>
    <row r="27" customHeight="1" spans="1:78">
      <c r="A27" s="20" t="s">
        <v>511</v>
      </c>
      <c r="B27" s="21"/>
      <c r="C27" s="30"/>
      <c r="D27" s="31"/>
      <c r="E27" s="18">
        <f>SUM(E7:E26)</f>
        <v>0</v>
      </c>
      <c r="F27" s="18">
        <f>SUM(F7:F26)</f>
        <v>0</v>
      </c>
      <c r="G27" s="18">
        <f>SUM(G7:G26)</f>
        <v>0</v>
      </c>
      <c r="H27" s="23"/>
      <c r="J27" s="29"/>
      <c r="K27" s="28"/>
      <c r="L27" s="28"/>
      <c r="M27" s="28"/>
      <c r="N27" s="28"/>
      <c r="O27" s="28"/>
      <c r="P27" s="28"/>
      <c r="Q27" s="28"/>
      <c r="R27" s="28"/>
      <c r="S27" s="28"/>
      <c r="T27" s="28"/>
      <c r="U27" s="28"/>
      <c r="V27" s="28"/>
      <c r="W27" s="28"/>
      <c r="X27" s="28"/>
      <c r="Y27" s="28"/>
      <c r="Z27" s="28"/>
      <c r="AA27" s="28"/>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row>
    <row r="28" customHeight="1" spans="1:78">
      <c r="A28" s="3" t="str">
        <f>基本信息输入表!$K$6&amp;"填表人："&amp;基本信息输入表!$M$101</f>
        <v>产权持有人填表人：袁佳</v>
      </c>
      <c r="G28" s="3" t="str">
        <f>"评估人员："&amp;基本信息输入表!$Q$101</f>
        <v>评估人员：韩策</v>
      </c>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row>
    <row r="29" customHeight="1" spans="1:78">
      <c r="A29" s="3" t="str">
        <f>"填表日期："&amp;YEAR(基本信息输入表!$O$101)&amp;"年"&amp;MONTH(基本信息输入表!$O$101)&amp;"月"&amp;DAY(基本信息输入表!$O$101)&amp;"日"</f>
        <v>填表日期：2025年12月15日</v>
      </c>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row>
    <row r="30" customHeight="1" spans="1:78">
      <c r="J30" s="28"/>
      <c r="K30" s="28"/>
      <c r="L30" s="28"/>
      <c r="M30" s="28"/>
      <c r="N30" s="28"/>
      <c r="O30" s="28"/>
      <c r="P30" s="28"/>
      <c r="Q30" s="28"/>
      <c r="R30" s="28"/>
      <c r="S30" s="28"/>
      <c r="T30" s="28"/>
      <c r="U30" s="28"/>
      <c r="V30" s="28"/>
      <c r="W30" s="28"/>
      <c r="X30" s="28"/>
      <c r="Y30" s="28"/>
      <c r="Z30" s="28"/>
      <c r="AA30" s="28"/>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row>
    <row r="31" customHeight="1" spans="1:78">
      <c r="J31" s="28"/>
      <c r="K31" s="28"/>
      <c r="L31" s="28"/>
      <c r="M31" s="28"/>
      <c r="N31" s="28"/>
      <c r="O31" s="28"/>
      <c r="P31" s="28"/>
      <c r="Q31" s="28"/>
      <c r="R31" s="28"/>
      <c r="S31" s="28"/>
      <c r="T31" s="28"/>
      <c r="U31" s="28"/>
      <c r="V31" s="28"/>
      <c r="W31" s="28"/>
      <c r="X31" s="28"/>
      <c r="Y31" s="28"/>
      <c r="Z31" s="28"/>
      <c r="AA31" s="28"/>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row>
    <row r="32" customHeight="1" spans="1:78">
      <c r="J32" s="28"/>
      <c r="K32" s="28"/>
      <c r="L32" s="28"/>
      <c r="M32" s="28"/>
      <c r="N32" s="28"/>
      <c r="O32" s="28"/>
      <c r="P32" s="28"/>
      <c r="Q32" s="28"/>
      <c r="R32" s="28"/>
      <c r="S32" s="28"/>
      <c r="T32" s="28"/>
      <c r="U32" s="28"/>
      <c r="V32" s="28"/>
      <c r="W32" s="28"/>
      <c r="X32" s="28"/>
      <c r="Y32" s="28"/>
      <c r="Z32" s="28"/>
      <c r="AA32" s="28"/>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row>
  </sheetData>
  <mergeCells count="4">
    <mergeCell ref="A2:H2"/>
    <mergeCell ref="A3:H3"/>
    <mergeCell ref="A5:D5"/>
    <mergeCell ref="A27:B2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fitToHeight="0" orientation="landscape"/>
  <headerFooter scaleWithDoc="0">
    <oddFooter>&amp;C&amp;"宋体,常规"&amp;10第&amp;"Arial Narrow,常规"&amp;P&amp;"宋体,常规"页，共&amp;"Arial Narrow,常规"&amp;N&amp;"宋体,常规"页</oddFooter>
  </headerFooter>
</worksheet>
</file>

<file path=xl/worksheets/sheet9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预计负债">
    <pageSetUpPr fitToPage="1"/>
  </sheetPr>
  <dimension ref="A1:I29"/>
  <sheetViews>
    <sheetView showGridLines="0" topLeftCell="A4" workbookViewId="0">
      <selection activeCell="E54" sqref="E54"/>
    </sheetView>
  </sheetViews>
  <sheetFormatPr defaultColWidth="9" defaultRowHeight="15.75" customHeight="1"/>
  <cols>
    <col min="1" max="1" width="6.5" style="3" customWidth="1"/>
    <col min="2" max="2" width="25.6666666666667" style="3" customWidth="1"/>
    <col min="3" max="3" width="12.6666666666667" style="3" customWidth="1"/>
    <col min="4" max="4" width="17.1666666666667" style="3" customWidth="1"/>
    <col min="5" max="5" width="17.1666666666667" style="3" hidden="1" customWidth="1" outlineLevel="1"/>
    <col min="6" max="6" width="15.6666666666667" style="3" customWidth="1" collapsed="1"/>
    <col min="7" max="7" width="15.6666666666667" style="3" customWidth="1"/>
    <col min="8" max="8" width="16.6666666666667" style="3" customWidth="1"/>
    <col min="9" max="16384" width="9" style="3"/>
  </cols>
  <sheetData>
    <row r="1" customHeight="1" spans="1:9">
      <c r="A1" s="4" t="s">
        <v>398</v>
      </c>
    </row>
    <row r="2" s="1" customFormat="1" ht="30" customHeight="1" spans="1:9">
      <c r="A2" s="5" t="s">
        <v>1676</v>
      </c>
      <c r="B2" s="5"/>
      <c r="C2" s="5"/>
      <c r="D2" s="5"/>
      <c r="E2" s="5"/>
      <c r="F2" s="5"/>
      <c r="G2" s="5"/>
      <c r="H2" s="5"/>
    </row>
    <row r="3" customHeight="1" spans="1:9">
      <c r="A3" s="2" t="str">
        <f>"评估基准日："&amp;TEXT(基本信息输入表!M7,"yyyy年mm月dd日")</f>
        <v>评估基准日：2025年11月30日</v>
      </c>
      <c r="B3" s="2"/>
      <c r="C3" s="2"/>
      <c r="D3" s="2"/>
      <c r="E3" s="2"/>
      <c r="F3" s="2"/>
      <c r="G3" s="2"/>
      <c r="H3" s="2"/>
    </row>
    <row r="4" ht="14.25" customHeight="1" spans="1:9">
      <c r="A4" s="2"/>
      <c r="B4" s="2"/>
      <c r="C4" s="2"/>
      <c r="D4" s="2"/>
      <c r="E4" s="2"/>
      <c r="F4" s="2"/>
      <c r="G4" s="2"/>
      <c r="H4" s="25" t="s">
        <v>1677</v>
      </c>
    </row>
    <row r="5" customHeight="1" spans="1:9">
      <c r="A5" s="8" t="str">
        <f>基本信息输入表!K6&amp;"："&amp;基本信息输入表!M6</f>
        <v>产权持有人：湖北省徽工生物技本研究有限公司</v>
      </c>
      <c r="B5" s="8"/>
      <c r="C5" s="8"/>
      <c r="D5" s="8"/>
      <c r="E5" s="9"/>
      <c r="H5" s="10" t="str">
        <f>"金额单位："&amp;基本信息输入表!M10&amp;"元"</f>
        <v>金额单位：人民币元</v>
      </c>
    </row>
    <row r="6" s="2" customFormat="1" customHeight="1" spans="1:9">
      <c r="A6" s="11" t="s">
        <v>401</v>
      </c>
      <c r="B6" s="11" t="s">
        <v>585</v>
      </c>
      <c r="C6" s="11" t="s">
        <v>618</v>
      </c>
      <c r="D6" s="11" t="s">
        <v>1678</v>
      </c>
      <c r="E6" s="12" t="s">
        <v>403</v>
      </c>
      <c r="F6" s="13" t="s">
        <v>502</v>
      </c>
      <c r="G6" s="11" t="s">
        <v>405</v>
      </c>
      <c r="H6" s="11" t="s">
        <v>503</v>
      </c>
      <c r="I6" s="14" t="s">
        <v>518</v>
      </c>
    </row>
    <row r="7" ht="15.6" spans="1:9">
      <c r="A7" s="15" t="str">
        <f>IF(B7="","",ROW()-6)</f>
        <v/>
      </c>
      <c r="B7" s="16"/>
      <c r="C7" s="17"/>
      <c r="D7" s="16"/>
      <c r="E7" s="18"/>
      <c r="F7" s="18"/>
      <c r="G7" s="18"/>
      <c r="H7" s="16"/>
      <c r="I7" s="19" t="s">
        <v>519</v>
      </c>
    </row>
    <row r="8" ht="15.6" spans="1:9">
      <c r="A8" s="15" t="str">
        <f t="shared" ref="A8:A26" si="0">IF(B8="","",ROW()-6)</f>
        <v/>
      </c>
      <c r="B8" s="16"/>
      <c r="C8" s="17"/>
      <c r="D8" s="16"/>
      <c r="E8" s="18"/>
      <c r="F8" s="18"/>
      <c r="G8" s="18"/>
      <c r="H8" s="16"/>
      <c r="I8" s="19" t="s">
        <v>520</v>
      </c>
    </row>
    <row r="9" ht="15.6" spans="1:9">
      <c r="A9" s="15" t="str">
        <f t="shared" si="0"/>
        <v/>
      </c>
      <c r="B9" s="16"/>
      <c r="C9" s="17"/>
      <c r="D9" s="16"/>
      <c r="E9" s="18"/>
      <c r="F9" s="18"/>
      <c r="G9" s="18"/>
      <c r="H9" s="16"/>
      <c r="I9" s="19" t="s">
        <v>521</v>
      </c>
    </row>
    <row r="10" ht="15.6" spans="1:9">
      <c r="A10" s="15" t="str">
        <f t="shared" si="0"/>
        <v/>
      </c>
      <c r="B10" s="16"/>
      <c r="C10" s="17"/>
      <c r="D10" s="16"/>
      <c r="E10" s="18"/>
      <c r="F10" s="18"/>
      <c r="G10" s="18"/>
      <c r="H10" s="16"/>
      <c r="I10" s="19" t="s">
        <v>522</v>
      </c>
    </row>
    <row r="11" ht="15.6" spans="1:9">
      <c r="A11" s="15" t="str">
        <f t="shared" si="0"/>
        <v/>
      </c>
      <c r="B11" s="16"/>
      <c r="C11" s="17"/>
      <c r="D11" s="16"/>
      <c r="E11" s="18"/>
      <c r="F11" s="18"/>
      <c r="G11" s="18"/>
      <c r="H11" s="16"/>
      <c r="I11" s="19" t="s">
        <v>523</v>
      </c>
    </row>
    <row r="12" ht="15.6" spans="1:9">
      <c r="A12" s="15" t="str">
        <f t="shared" si="0"/>
        <v/>
      </c>
      <c r="B12" s="16"/>
      <c r="C12" s="17"/>
      <c r="D12" s="16"/>
      <c r="E12" s="18"/>
      <c r="F12" s="18"/>
      <c r="G12" s="18"/>
      <c r="H12" s="16"/>
      <c r="I12" s="19" t="s">
        <v>524</v>
      </c>
    </row>
    <row r="13" ht="15.6" spans="1:9">
      <c r="A13" s="15" t="str">
        <f t="shared" si="0"/>
        <v/>
      </c>
      <c r="B13" s="16"/>
      <c r="C13" s="17"/>
      <c r="D13" s="16"/>
      <c r="E13" s="18"/>
      <c r="F13" s="18"/>
      <c r="G13" s="18"/>
      <c r="H13" s="16"/>
      <c r="I13" s="19" t="s">
        <v>525</v>
      </c>
    </row>
    <row r="14" ht="15.6" spans="1:9">
      <c r="A14" s="15" t="str">
        <f t="shared" si="0"/>
        <v/>
      </c>
      <c r="B14" s="16"/>
      <c r="C14" s="17"/>
      <c r="D14" s="16"/>
      <c r="E14" s="18"/>
      <c r="F14" s="18"/>
      <c r="G14" s="18"/>
      <c r="H14" s="16"/>
      <c r="I14" s="19" t="s">
        <v>526</v>
      </c>
    </row>
    <row r="15" ht="15.6" spans="1:9">
      <c r="A15" s="15" t="str">
        <f t="shared" si="0"/>
        <v/>
      </c>
      <c r="B15" s="16"/>
      <c r="C15" s="17"/>
      <c r="D15" s="16"/>
      <c r="E15" s="18"/>
      <c r="F15" s="18"/>
      <c r="G15" s="18"/>
      <c r="H15" s="16"/>
      <c r="I15" s="19" t="s">
        <v>527</v>
      </c>
    </row>
    <row r="16" ht="15.6" spans="1:9">
      <c r="A16" s="15" t="str">
        <f t="shared" si="0"/>
        <v/>
      </c>
      <c r="B16" s="16"/>
      <c r="C16" s="17"/>
      <c r="D16" s="16"/>
      <c r="E16" s="18"/>
      <c r="F16" s="18"/>
      <c r="G16" s="18"/>
      <c r="H16" s="16"/>
      <c r="I16" s="19" t="s">
        <v>528</v>
      </c>
    </row>
    <row r="17" ht="15.6" spans="1:9">
      <c r="A17" s="15" t="str">
        <f t="shared" si="0"/>
        <v/>
      </c>
      <c r="B17" s="16"/>
      <c r="C17" s="17"/>
      <c r="D17" s="16"/>
      <c r="E17" s="18"/>
      <c r="F17" s="18"/>
      <c r="G17" s="18"/>
      <c r="H17" s="16"/>
      <c r="I17" s="19" t="s">
        <v>529</v>
      </c>
    </row>
    <row r="18" ht="15.6" spans="1:9">
      <c r="A18" s="15" t="str">
        <f t="shared" si="0"/>
        <v/>
      </c>
      <c r="B18" s="16"/>
      <c r="C18" s="17"/>
      <c r="D18" s="16"/>
      <c r="E18" s="18"/>
      <c r="F18" s="18"/>
      <c r="G18" s="18"/>
      <c r="H18" s="16"/>
      <c r="I18" s="19" t="s">
        <v>530</v>
      </c>
    </row>
    <row r="19" ht="15.6" spans="1:9">
      <c r="A19" s="15" t="str">
        <f t="shared" si="0"/>
        <v/>
      </c>
      <c r="B19" s="16"/>
      <c r="C19" s="17"/>
      <c r="D19" s="16"/>
      <c r="E19" s="18"/>
      <c r="F19" s="18"/>
      <c r="G19" s="18"/>
      <c r="H19" s="16"/>
      <c r="I19" s="19" t="s">
        <v>531</v>
      </c>
    </row>
    <row r="20" ht="15.6" spans="1:9">
      <c r="A20" s="15" t="str">
        <f t="shared" si="0"/>
        <v/>
      </c>
      <c r="B20" s="16"/>
      <c r="C20" s="17"/>
      <c r="D20" s="16"/>
      <c r="E20" s="18"/>
      <c r="F20" s="18"/>
      <c r="G20" s="18"/>
      <c r="H20" s="16"/>
      <c r="I20" s="19" t="s">
        <v>532</v>
      </c>
    </row>
    <row r="21" ht="15.6" spans="1:9">
      <c r="A21" s="15" t="str">
        <f t="shared" si="0"/>
        <v/>
      </c>
      <c r="B21" s="16"/>
      <c r="C21" s="17"/>
      <c r="D21" s="16"/>
      <c r="E21" s="18"/>
      <c r="F21" s="18"/>
      <c r="G21" s="18"/>
      <c r="H21" s="16"/>
      <c r="I21" s="19" t="s">
        <v>533</v>
      </c>
    </row>
    <row r="22" ht="15.6" spans="1:9">
      <c r="A22" s="15" t="str">
        <f t="shared" si="0"/>
        <v/>
      </c>
      <c r="B22" s="16"/>
      <c r="C22" s="17"/>
      <c r="D22" s="16"/>
      <c r="E22" s="18"/>
      <c r="F22" s="18"/>
      <c r="G22" s="18"/>
      <c r="H22" s="16"/>
      <c r="I22" s="19" t="s">
        <v>538</v>
      </c>
    </row>
    <row r="23" ht="15.6" spans="1:9">
      <c r="A23" s="15" t="str">
        <f t="shared" si="0"/>
        <v/>
      </c>
      <c r="B23" s="16"/>
      <c r="C23" s="17"/>
      <c r="D23" s="16"/>
      <c r="E23" s="18"/>
      <c r="F23" s="18"/>
      <c r="G23" s="18"/>
      <c r="H23" s="16"/>
      <c r="I23" s="19" t="s">
        <v>539</v>
      </c>
    </row>
    <row r="24" ht="15.6" spans="1:9">
      <c r="A24" s="15" t="str">
        <f t="shared" si="0"/>
        <v/>
      </c>
      <c r="B24" s="16"/>
      <c r="C24" s="17"/>
      <c r="D24" s="16"/>
      <c r="E24" s="18"/>
      <c r="F24" s="18"/>
      <c r="G24" s="18"/>
      <c r="H24" s="16"/>
      <c r="I24" s="19" t="s">
        <v>540</v>
      </c>
    </row>
    <row r="25" ht="15.6" spans="1:9">
      <c r="A25" s="15" t="str">
        <f t="shared" si="0"/>
        <v/>
      </c>
      <c r="B25" s="16"/>
      <c r="C25" s="17"/>
      <c r="D25" s="16"/>
      <c r="E25" s="18"/>
      <c r="F25" s="18"/>
      <c r="G25" s="18"/>
      <c r="H25" s="16"/>
      <c r="I25" s="19" t="s">
        <v>541</v>
      </c>
    </row>
    <row r="26" ht="15.6" spans="1:9">
      <c r="A26" s="15" t="str">
        <f t="shared" si="0"/>
        <v/>
      </c>
      <c r="B26" s="16"/>
      <c r="C26" s="17"/>
      <c r="D26" s="16"/>
      <c r="E26" s="18"/>
      <c r="F26" s="18"/>
      <c r="G26" s="18"/>
      <c r="H26" s="16"/>
      <c r="I26" s="19" t="s">
        <v>542</v>
      </c>
    </row>
    <row r="27" customHeight="1" spans="1:9">
      <c r="A27" s="20" t="s">
        <v>511</v>
      </c>
      <c r="B27" s="21"/>
      <c r="C27" s="22"/>
      <c r="D27" s="22"/>
      <c r="E27" s="18">
        <f>SUM(E7:E26)</f>
        <v>0</v>
      </c>
      <c r="F27" s="18">
        <f>SUM(F7:F26)</f>
        <v>0</v>
      </c>
      <c r="G27" s="18">
        <f>SUM(G7:G26)</f>
        <v>0</v>
      </c>
      <c r="H27" s="23"/>
    </row>
    <row r="28" customHeight="1" spans="1:9">
      <c r="A28" s="3" t="str">
        <f>基本信息输入表!$K$6&amp;"填表人："&amp;基本信息输入表!$M$102</f>
        <v>产权持有人填表人：袁佳</v>
      </c>
      <c r="F28" s="3" t="str">
        <f>"评估人员："&amp;基本信息输入表!$Q$102</f>
        <v>评估人员：韩策</v>
      </c>
      <c r="I28" s="27"/>
    </row>
    <row r="29" customHeight="1" spans="1:9">
      <c r="A29" s="3" t="str">
        <f>"填表日期："&amp;YEAR(基本信息输入表!$O$102)&amp;"年"&amp;MONTH(基本信息输入表!$O$102)&amp;"月"&amp;DAY(基本信息输入表!$O$102)&amp;"日"</f>
        <v>填表日期：2025年12月15日</v>
      </c>
    </row>
  </sheetData>
  <mergeCells count="4">
    <mergeCell ref="A2:H2"/>
    <mergeCell ref="A3:H3"/>
    <mergeCell ref="A5:D5"/>
    <mergeCell ref="A27:B2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scale="91" fitToHeight="0" orientation="landscape"/>
  <headerFooter scaleWithDoc="0">
    <oddFooter>&amp;C&amp;"宋体,常规"&amp;10第&amp;"Arial Narrow,常规"&amp;P&amp;"宋体,常规"页，共&amp;"Arial Narrow,常规"&amp;N&amp;"宋体,常规"页</oddFooter>
  </headerFooter>
</worksheet>
</file>

<file path=xl/worksheets/sheet9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8">
    <pageSetUpPr fitToPage="1"/>
  </sheetPr>
  <dimension ref="A1:H29"/>
  <sheetViews>
    <sheetView showGridLines="0" topLeftCell="A4" workbookViewId="0">
      <selection activeCell="E54" sqref="E54"/>
    </sheetView>
  </sheetViews>
  <sheetFormatPr defaultColWidth="9" defaultRowHeight="15.75" customHeight="1" outlineLevelCol="7"/>
  <cols>
    <col min="1" max="1" width="7" style="3" customWidth="1"/>
    <col min="2" max="2" width="29" style="3" customWidth="1"/>
    <col min="3" max="3" width="12.6666666666667" style="3" customWidth="1"/>
    <col min="4" max="4" width="12.6666666666667" style="3" hidden="1" customWidth="1" outlineLevel="1"/>
    <col min="5" max="5" width="15.6666666666667" style="3" customWidth="1" collapsed="1"/>
    <col min="6" max="6" width="15.6666666666667" style="3" customWidth="1"/>
    <col min="7" max="7" width="21" style="3" customWidth="1"/>
    <col min="8" max="16384" width="9" style="3"/>
  </cols>
  <sheetData>
    <row r="1" customHeight="1" spans="1:8">
      <c r="A1" s="4" t="s">
        <v>398</v>
      </c>
    </row>
    <row r="2" s="1" customFormat="1" ht="30" customHeight="1" spans="1:8">
      <c r="A2" s="5" t="s">
        <v>1679</v>
      </c>
      <c r="B2" s="6"/>
      <c r="C2" s="6"/>
      <c r="D2" s="6"/>
      <c r="E2" s="6"/>
      <c r="F2" s="6"/>
      <c r="G2" s="6"/>
    </row>
    <row r="3" customHeight="1" spans="1:8">
      <c r="A3" s="2" t="str">
        <f>"评估基准日："&amp;TEXT(基本信息输入表!M7,"yyyy年mm月dd日")</f>
        <v>评估基准日：2025年11月30日</v>
      </c>
      <c r="B3" s="2"/>
      <c r="C3" s="2"/>
      <c r="D3" s="2"/>
      <c r="E3" s="2"/>
      <c r="F3" s="2"/>
      <c r="G3" s="2"/>
    </row>
    <row r="4" ht="14.25" customHeight="1" spans="1:8">
      <c r="A4" s="2"/>
      <c r="B4" s="2"/>
      <c r="C4" s="2"/>
      <c r="D4" s="2"/>
      <c r="E4" s="2"/>
      <c r="F4" s="2"/>
      <c r="G4" s="25" t="s">
        <v>1680</v>
      </c>
    </row>
    <row r="5" customHeight="1" spans="1:8">
      <c r="A5" s="8" t="str">
        <f>基本信息输入表!K6&amp;"："&amp;基本信息输入表!M6</f>
        <v>产权持有人：湖北省徽工生物技本研究有限公司</v>
      </c>
      <c r="B5" s="8"/>
      <c r="C5" s="8"/>
      <c r="D5" s="9"/>
      <c r="G5" s="10" t="str">
        <f>"金额单位："&amp;基本信息输入表!L10&amp;"元"</f>
        <v>金额单位：元</v>
      </c>
    </row>
    <row r="6" s="2" customFormat="1" customHeight="1" spans="1:8">
      <c r="A6" s="11" t="s">
        <v>401</v>
      </c>
      <c r="B6" s="26" t="s">
        <v>1</v>
      </c>
      <c r="C6" s="11" t="s">
        <v>618</v>
      </c>
      <c r="D6" s="12" t="s">
        <v>403</v>
      </c>
      <c r="E6" s="13" t="s">
        <v>502</v>
      </c>
      <c r="F6" s="11" t="s">
        <v>405</v>
      </c>
      <c r="G6" s="11" t="s">
        <v>503</v>
      </c>
      <c r="H6" s="14" t="s">
        <v>518</v>
      </c>
    </row>
    <row r="7" ht="15.6" spans="1:8">
      <c r="A7" s="15" t="str">
        <f>IF(B7="","",ROW()-6)</f>
        <v/>
      </c>
      <c r="B7" s="16"/>
      <c r="C7" s="17"/>
      <c r="D7" s="18"/>
      <c r="E7" s="18"/>
      <c r="F7" s="18"/>
      <c r="G7" s="16"/>
      <c r="H7" s="19" t="s">
        <v>519</v>
      </c>
    </row>
    <row r="8" ht="15.6" spans="1:8">
      <c r="A8" s="15" t="str">
        <f t="shared" ref="A8:A26" si="0">IF(B8="","",ROW()-6)</f>
        <v/>
      </c>
      <c r="B8" s="16"/>
      <c r="C8" s="17"/>
      <c r="D8" s="18"/>
      <c r="E8" s="18"/>
      <c r="F8" s="18"/>
      <c r="G8" s="16"/>
      <c r="H8" s="19" t="s">
        <v>520</v>
      </c>
    </row>
    <row r="9" ht="15.6" spans="1:8">
      <c r="A9" s="15" t="str">
        <f t="shared" si="0"/>
        <v/>
      </c>
      <c r="B9" s="16"/>
      <c r="C9" s="17"/>
      <c r="D9" s="18"/>
      <c r="E9" s="18"/>
      <c r="F9" s="18"/>
      <c r="G9" s="16"/>
      <c r="H9" s="19" t="s">
        <v>521</v>
      </c>
    </row>
    <row r="10" ht="15.6" spans="1:8">
      <c r="A10" s="15" t="str">
        <f t="shared" si="0"/>
        <v/>
      </c>
      <c r="B10" s="16"/>
      <c r="C10" s="17"/>
      <c r="D10" s="18"/>
      <c r="E10" s="18"/>
      <c r="F10" s="18"/>
      <c r="G10" s="16"/>
      <c r="H10" s="19" t="s">
        <v>522</v>
      </c>
    </row>
    <row r="11" ht="15.6" spans="1:8">
      <c r="A11" s="15" t="str">
        <f t="shared" si="0"/>
        <v/>
      </c>
      <c r="B11" s="16"/>
      <c r="C11" s="17"/>
      <c r="D11" s="18"/>
      <c r="E11" s="18"/>
      <c r="F11" s="18"/>
      <c r="G11" s="16"/>
      <c r="H11" s="19" t="s">
        <v>523</v>
      </c>
    </row>
    <row r="12" ht="15.6" spans="1:8">
      <c r="A12" s="15" t="str">
        <f t="shared" si="0"/>
        <v/>
      </c>
      <c r="B12" s="16"/>
      <c r="C12" s="17"/>
      <c r="D12" s="18"/>
      <c r="E12" s="18"/>
      <c r="F12" s="18"/>
      <c r="G12" s="16"/>
      <c r="H12" s="19" t="s">
        <v>524</v>
      </c>
    </row>
    <row r="13" ht="15.6" spans="1:8">
      <c r="A13" s="15" t="str">
        <f t="shared" si="0"/>
        <v/>
      </c>
      <c r="B13" s="16"/>
      <c r="C13" s="17"/>
      <c r="D13" s="18"/>
      <c r="E13" s="18"/>
      <c r="F13" s="18"/>
      <c r="G13" s="16"/>
      <c r="H13" s="19" t="s">
        <v>525</v>
      </c>
    </row>
    <row r="14" ht="15.6" spans="1:8">
      <c r="A14" s="15" t="str">
        <f t="shared" si="0"/>
        <v/>
      </c>
      <c r="B14" s="16"/>
      <c r="C14" s="17"/>
      <c r="D14" s="18"/>
      <c r="E14" s="18"/>
      <c r="F14" s="18"/>
      <c r="G14" s="16"/>
      <c r="H14" s="19" t="s">
        <v>526</v>
      </c>
    </row>
    <row r="15" ht="15.6" spans="1:8">
      <c r="A15" s="15" t="str">
        <f t="shared" si="0"/>
        <v/>
      </c>
      <c r="B15" s="16"/>
      <c r="C15" s="17"/>
      <c r="D15" s="18"/>
      <c r="E15" s="18"/>
      <c r="F15" s="18"/>
      <c r="G15" s="16"/>
      <c r="H15" s="19" t="s">
        <v>527</v>
      </c>
    </row>
    <row r="16" ht="15.6" spans="1:8">
      <c r="A16" s="15" t="str">
        <f t="shared" si="0"/>
        <v/>
      </c>
      <c r="B16" s="16"/>
      <c r="C16" s="17"/>
      <c r="D16" s="18"/>
      <c r="E16" s="18"/>
      <c r="F16" s="18"/>
      <c r="G16" s="16"/>
      <c r="H16" s="19" t="s">
        <v>528</v>
      </c>
    </row>
    <row r="17" ht="15.6" spans="1:8">
      <c r="A17" s="15" t="str">
        <f t="shared" si="0"/>
        <v/>
      </c>
      <c r="B17" s="16"/>
      <c r="C17" s="17"/>
      <c r="D17" s="18"/>
      <c r="E17" s="18"/>
      <c r="F17" s="18"/>
      <c r="G17" s="16"/>
      <c r="H17" s="19" t="s">
        <v>529</v>
      </c>
    </row>
    <row r="18" ht="15.6" spans="1:8">
      <c r="A18" s="15" t="str">
        <f t="shared" si="0"/>
        <v/>
      </c>
      <c r="B18" s="16"/>
      <c r="C18" s="17"/>
      <c r="D18" s="18"/>
      <c r="E18" s="18"/>
      <c r="F18" s="18"/>
      <c r="G18" s="16"/>
      <c r="H18" s="19" t="s">
        <v>530</v>
      </c>
    </row>
    <row r="19" ht="15.6" spans="1:8">
      <c r="A19" s="15" t="str">
        <f t="shared" si="0"/>
        <v/>
      </c>
      <c r="B19" s="16"/>
      <c r="C19" s="17"/>
      <c r="D19" s="18"/>
      <c r="E19" s="18"/>
      <c r="F19" s="18"/>
      <c r="G19" s="16"/>
      <c r="H19" s="19" t="s">
        <v>531</v>
      </c>
    </row>
    <row r="20" ht="15.6" spans="1:8">
      <c r="A20" s="15" t="str">
        <f t="shared" si="0"/>
        <v/>
      </c>
      <c r="B20" s="16"/>
      <c r="C20" s="17"/>
      <c r="D20" s="18"/>
      <c r="E20" s="18"/>
      <c r="F20" s="18"/>
      <c r="G20" s="16"/>
      <c r="H20" s="19" t="s">
        <v>532</v>
      </c>
    </row>
    <row r="21" ht="15.6" spans="1:8">
      <c r="A21" s="15" t="str">
        <f t="shared" si="0"/>
        <v/>
      </c>
      <c r="B21" s="16"/>
      <c r="C21" s="17"/>
      <c r="D21" s="18"/>
      <c r="E21" s="18"/>
      <c r="F21" s="18"/>
      <c r="G21" s="16"/>
      <c r="H21" s="19" t="s">
        <v>533</v>
      </c>
    </row>
    <row r="22" ht="15.6" spans="1:8">
      <c r="A22" s="15" t="str">
        <f t="shared" si="0"/>
        <v/>
      </c>
      <c r="B22" s="16"/>
      <c r="C22" s="17"/>
      <c r="D22" s="18"/>
      <c r="E22" s="18"/>
      <c r="F22" s="18"/>
      <c r="G22" s="16"/>
      <c r="H22" s="19" t="s">
        <v>538</v>
      </c>
    </row>
    <row r="23" ht="15.6" spans="1:8">
      <c r="A23" s="15" t="str">
        <f t="shared" si="0"/>
        <v/>
      </c>
      <c r="B23" s="16"/>
      <c r="C23" s="17"/>
      <c r="D23" s="18"/>
      <c r="E23" s="18"/>
      <c r="F23" s="18"/>
      <c r="G23" s="16"/>
      <c r="H23" s="19" t="s">
        <v>539</v>
      </c>
    </row>
    <row r="24" ht="15.6" spans="1:8">
      <c r="A24" s="15" t="str">
        <f t="shared" si="0"/>
        <v/>
      </c>
      <c r="B24" s="16"/>
      <c r="C24" s="17"/>
      <c r="D24" s="18"/>
      <c r="E24" s="18"/>
      <c r="F24" s="18"/>
      <c r="G24" s="16"/>
      <c r="H24" s="19" t="s">
        <v>540</v>
      </c>
    </row>
    <row r="25" ht="15.6" spans="1:8">
      <c r="A25" s="15" t="str">
        <f t="shared" si="0"/>
        <v/>
      </c>
      <c r="B25" s="16"/>
      <c r="C25" s="17"/>
      <c r="D25" s="18"/>
      <c r="E25" s="18"/>
      <c r="F25" s="18"/>
      <c r="G25" s="16"/>
      <c r="H25" s="19" t="s">
        <v>541</v>
      </c>
    </row>
    <row r="26" ht="15.6" spans="1:8">
      <c r="A26" s="15" t="str">
        <f t="shared" si="0"/>
        <v/>
      </c>
      <c r="B26" s="16"/>
      <c r="C26" s="17"/>
      <c r="D26" s="18"/>
      <c r="E26" s="18"/>
      <c r="F26" s="18"/>
      <c r="G26" s="16"/>
      <c r="H26" s="19" t="s">
        <v>542</v>
      </c>
    </row>
    <row r="27" customHeight="1" spans="1:8">
      <c r="A27" s="20" t="s">
        <v>511</v>
      </c>
      <c r="B27" s="21"/>
      <c r="C27" s="22"/>
      <c r="D27" s="18">
        <f>SUM(D7:D26)</f>
        <v>0</v>
      </c>
      <c r="E27" s="18">
        <f>SUM(E7:E26)</f>
        <v>0</v>
      </c>
      <c r="F27" s="18">
        <f>SUM(F7:F26)</f>
        <v>0</v>
      </c>
      <c r="G27" s="23"/>
    </row>
    <row r="28" customHeight="1" spans="1:8">
      <c r="A28" s="3" t="str">
        <f>基本信息输入表!$K$6&amp;"填表人："&amp;基本信息输入表!$M$103</f>
        <v>产权持有人填表人：袁佳</v>
      </c>
      <c r="E28" s="3" t="str">
        <f>"评估人员："&amp;基本信息输入表!$Q$103</f>
        <v>评估人员：韩策</v>
      </c>
      <c r="H28" s="27"/>
    </row>
    <row r="29" customHeight="1" spans="1:8">
      <c r="A29" s="3" t="str">
        <f>"填表日期："&amp;YEAR(基本信息输入表!$O$103)&amp;"年"&amp;MONTH(基本信息输入表!$O$103)&amp;"月"&amp;DAY(基本信息输入表!$O$103)&amp;"日"</f>
        <v>填表日期：2025年12月15日</v>
      </c>
    </row>
  </sheetData>
  <mergeCells count="4">
    <mergeCell ref="A2:G2"/>
    <mergeCell ref="A3:G3"/>
    <mergeCell ref="A5:C5"/>
    <mergeCell ref="A27:B2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fitToHeight="0" orientation="landscape"/>
  <headerFooter scaleWithDoc="0">
    <oddFooter>&amp;C&amp;"宋体,常规"&amp;10第&amp;"Arial Narrow,常规"&amp;P&amp;"宋体,常规"页，共&amp;"Arial Narrow,常规"&amp;N&amp;"宋体,常规"页</oddFooter>
  </headerFooter>
</worksheet>
</file>

<file path=xl/worksheets/sheet10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递延所得税负债">
    <pageSetUpPr fitToPage="1"/>
  </sheetPr>
  <dimension ref="A1:H29"/>
  <sheetViews>
    <sheetView showGridLines="0" topLeftCell="A4" workbookViewId="0">
      <selection activeCell="E54" sqref="E54"/>
    </sheetView>
  </sheetViews>
  <sheetFormatPr defaultColWidth="9" defaultRowHeight="15.75" customHeight="1" outlineLevelCol="7"/>
  <cols>
    <col min="1" max="1" width="7" style="3" customWidth="1"/>
    <col min="2" max="2" width="29" style="3" customWidth="1"/>
    <col min="3" max="3" width="12.6666666666667" style="3" customWidth="1"/>
    <col min="4" max="4" width="12.6666666666667" style="3" hidden="1" customWidth="1" outlineLevel="1"/>
    <col min="5" max="5" width="15.6666666666667" style="3" customWidth="1" collapsed="1"/>
    <col min="6" max="6" width="15.6666666666667" style="3" customWidth="1"/>
    <col min="7" max="7" width="21" style="3" customWidth="1"/>
    <col min="8" max="16384" width="9" style="3"/>
  </cols>
  <sheetData>
    <row r="1" customHeight="1" spans="1:8">
      <c r="A1" s="4" t="s">
        <v>398</v>
      </c>
    </row>
    <row r="2" s="1" customFormat="1" ht="30" customHeight="1" spans="1:8">
      <c r="A2" s="5" t="s">
        <v>1681</v>
      </c>
      <c r="B2" s="6"/>
      <c r="C2" s="6"/>
      <c r="D2" s="6"/>
      <c r="E2" s="6"/>
      <c r="F2" s="6"/>
      <c r="G2" s="6"/>
    </row>
    <row r="3" customHeight="1" spans="1:8">
      <c r="A3" s="2" t="str">
        <f>"评估基准日："&amp;TEXT(基本信息输入表!M7,"yyyy年mm月dd日")</f>
        <v>评估基准日：2025年11月30日</v>
      </c>
      <c r="B3" s="2"/>
      <c r="C3" s="2"/>
      <c r="D3" s="2"/>
      <c r="E3" s="2"/>
      <c r="F3" s="2"/>
      <c r="G3" s="2"/>
    </row>
    <row r="4" ht="14.25" customHeight="1" spans="1:8">
      <c r="A4" s="2"/>
      <c r="B4" s="2"/>
      <c r="C4" s="2"/>
      <c r="D4" s="2"/>
      <c r="E4" s="2"/>
      <c r="F4" s="2"/>
      <c r="G4" s="25" t="s">
        <v>1682</v>
      </c>
    </row>
    <row r="5" customHeight="1" spans="1:8">
      <c r="A5" s="8" t="str">
        <f>基本信息输入表!K6&amp;"："&amp;基本信息输入表!M6</f>
        <v>产权持有人：湖北省徽工生物技本研究有限公司</v>
      </c>
      <c r="B5" s="8"/>
      <c r="C5" s="8"/>
      <c r="D5" s="9"/>
      <c r="G5" s="10" t="str">
        <f>"金额单位："&amp;基本信息输入表!L10&amp;"元"</f>
        <v>金额单位：元</v>
      </c>
    </row>
    <row r="6" s="2" customFormat="1" customHeight="1" spans="1:8">
      <c r="A6" s="11" t="s">
        <v>401</v>
      </c>
      <c r="B6" s="26" t="s">
        <v>1</v>
      </c>
      <c r="C6" s="11" t="s">
        <v>618</v>
      </c>
      <c r="D6" s="12" t="s">
        <v>403</v>
      </c>
      <c r="E6" s="13" t="s">
        <v>502</v>
      </c>
      <c r="F6" s="11" t="s">
        <v>405</v>
      </c>
      <c r="G6" s="11" t="s">
        <v>503</v>
      </c>
      <c r="H6" s="14" t="s">
        <v>518</v>
      </c>
    </row>
    <row r="7" ht="15.6" spans="1:8">
      <c r="A7" s="15" t="str">
        <f>IF(B7="","",ROW()-6)</f>
        <v/>
      </c>
      <c r="B7" s="16"/>
      <c r="C7" s="17"/>
      <c r="D7" s="18"/>
      <c r="E7" s="18"/>
      <c r="F7" s="18"/>
      <c r="G7" s="16"/>
      <c r="H7" s="19" t="s">
        <v>519</v>
      </c>
    </row>
    <row r="8" ht="15.6" spans="1:8">
      <c r="A8" s="15" t="str">
        <f t="shared" ref="A8:A26" si="0">IF(B8="","",ROW()-6)</f>
        <v/>
      </c>
      <c r="B8" s="16"/>
      <c r="C8" s="17"/>
      <c r="D8" s="18"/>
      <c r="E8" s="18"/>
      <c r="F8" s="18"/>
      <c r="G8" s="16"/>
      <c r="H8" s="19" t="s">
        <v>520</v>
      </c>
    </row>
    <row r="9" ht="15.6" spans="1:8">
      <c r="A9" s="15" t="str">
        <f t="shared" si="0"/>
        <v/>
      </c>
      <c r="B9" s="16"/>
      <c r="C9" s="17"/>
      <c r="D9" s="18"/>
      <c r="E9" s="18"/>
      <c r="F9" s="18"/>
      <c r="G9" s="16"/>
      <c r="H9" s="19" t="s">
        <v>521</v>
      </c>
    </row>
    <row r="10" ht="15.6" spans="1:8">
      <c r="A10" s="15" t="str">
        <f t="shared" si="0"/>
        <v/>
      </c>
      <c r="B10" s="16"/>
      <c r="C10" s="17"/>
      <c r="D10" s="18"/>
      <c r="E10" s="18"/>
      <c r="F10" s="18"/>
      <c r="G10" s="16"/>
      <c r="H10" s="19" t="s">
        <v>522</v>
      </c>
    </row>
    <row r="11" ht="15.6" spans="1:8">
      <c r="A11" s="15" t="str">
        <f t="shared" si="0"/>
        <v/>
      </c>
      <c r="B11" s="16"/>
      <c r="C11" s="17"/>
      <c r="D11" s="18"/>
      <c r="E11" s="18"/>
      <c r="F11" s="18"/>
      <c r="G11" s="16"/>
      <c r="H11" s="19" t="s">
        <v>523</v>
      </c>
    </row>
    <row r="12" ht="15.6" spans="1:8">
      <c r="A12" s="15" t="str">
        <f t="shared" si="0"/>
        <v/>
      </c>
      <c r="B12" s="16"/>
      <c r="C12" s="17"/>
      <c r="D12" s="18"/>
      <c r="E12" s="18"/>
      <c r="F12" s="18"/>
      <c r="G12" s="16"/>
      <c r="H12" s="19" t="s">
        <v>524</v>
      </c>
    </row>
    <row r="13" ht="15.6" spans="1:8">
      <c r="A13" s="15" t="str">
        <f t="shared" si="0"/>
        <v/>
      </c>
      <c r="B13" s="16"/>
      <c r="C13" s="17"/>
      <c r="D13" s="18"/>
      <c r="E13" s="18"/>
      <c r="F13" s="18"/>
      <c r="G13" s="16"/>
      <c r="H13" s="19" t="s">
        <v>525</v>
      </c>
    </row>
    <row r="14" ht="15.6" spans="1:8">
      <c r="A14" s="15" t="str">
        <f t="shared" si="0"/>
        <v/>
      </c>
      <c r="B14" s="16"/>
      <c r="C14" s="17"/>
      <c r="D14" s="18"/>
      <c r="E14" s="18"/>
      <c r="F14" s="18"/>
      <c r="G14" s="16"/>
      <c r="H14" s="19" t="s">
        <v>526</v>
      </c>
    </row>
    <row r="15" ht="15.6" spans="1:8">
      <c r="A15" s="15" t="str">
        <f t="shared" si="0"/>
        <v/>
      </c>
      <c r="B15" s="16"/>
      <c r="C15" s="17"/>
      <c r="D15" s="18"/>
      <c r="E15" s="18"/>
      <c r="F15" s="18"/>
      <c r="G15" s="16"/>
      <c r="H15" s="19" t="s">
        <v>527</v>
      </c>
    </row>
    <row r="16" ht="15.6" spans="1:8">
      <c r="A16" s="15" t="str">
        <f t="shared" si="0"/>
        <v/>
      </c>
      <c r="B16" s="16"/>
      <c r="C16" s="17"/>
      <c r="D16" s="18"/>
      <c r="E16" s="18"/>
      <c r="F16" s="18"/>
      <c r="G16" s="16"/>
      <c r="H16" s="19" t="s">
        <v>528</v>
      </c>
    </row>
    <row r="17" ht="15.6" spans="1:8">
      <c r="A17" s="15" t="str">
        <f t="shared" si="0"/>
        <v/>
      </c>
      <c r="B17" s="16"/>
      <c r="C17" s="17"/>
      <c r="D17" s="18"/>
      <c r="E17" s="18"/>
      <c r="F17" s="18"/>
      <c r="G17" s="16"/>
      <c r="H17" s="19" t="s">
        <v>529</v>
      </c>
    </row>
    <row r="18" ht="15.6" spans="1:8">
      <c r="A18" s="15" t="str">
        <f t="shared" si="0"/>
        <v/>
      </c>
      <c r="B18" s="16"/>
      <c r="C18" s="17"/>
      <c r="D18" s="18"/>
      <c r="E18" s="18"/>
      <c r="F18" s="18"/>
      <c r="G18" s="16"/>
      <c r="H18" s="19" t="s">
        <v>530</v>
      </c>
    </row>
    <row r="19" ht="15.6" spans="1:8">
      <c r="A19" s="15" t="str">
        <f t="shared" si="0"/>
        <v/>
      </c>
      <c r="B19" s="16"/>
      <c r="C19" s="17"/>
      <c r="D19" s="18"/>
      <c r="E19" s="18"/>
      <c r="F19" s="18"/>
      <c r="G19" s="16"/>
      <c r="H19" s="19" t="s">
        <v>531</v>
      </c>
    </row>
    <row r="20" ht="15.6" spans="1:8">
      <c r="A20" s="15" t="str">
        <f t="shared" si="0"/>
        <v/>
      </c>
      <c r="B20" s="16"/>
      <c r="C20" s="17"/>
      <c r="D20" s="18"/>
      <c r="E20" s="18"/>
      <c r="F20" s="18"/>
      <c r="G20" s="16"/>
      <c r="H20" s="19" t="s">
        <v>532</v>
      </c>
    </row>
    <row r="21" ht="15.6" spans="1:8">
      <c r="A21" s="15" t="str">
        <f t="shared" si="0"/>
        <v/>
      </c>
      <c r="B21" s="16"/>
      <c r="C21" s="17"/>
      <c r="D21" s="18"/>
      <c r="E21" s="18"/>
      <c r="F21" s="18"/>
      <c r="G21" s="16"/>
      <c r="H21" s="19" t="s">
        <v>533</v>
      </c>
    </row>
    <row r="22" ht="15.6" spans="1:8">
      <c r="A22" s="15" t="str">
        <f t="shared" si="0"/>
        <v/>
      </c>
      <c r="B22" s="16"/>
      <c r="C22" s="17"/>
      <c r="D22" s="18"/>
      <c r="E22" s="18"/>
      <c r="F22" s="18"/>
      <c r="G22" s="16"/>
      <c r="H22" s="19" t="s">
        <v>538</v>
      </c>
    </row>
    <row r="23" ht="15.6" spans="1:8">
      <c r="A23" s="15" t="str">
        <f t="shared" si="0"/>
        <v/>
      </c>
      <c r="B23" s="16"/>
      <c r="C23" s="17"/>
      <c r="D23" s="18"/>
      <c r="E23" s="18"/>
      <c r="F23" s="18"/>
      <c r="G23" s="16"/>
      <c r="H23" s="19" t="s">
        <v>539</v>
      </c>
    </row>
    <row r="24" ht="15.6" spans="1:8">
      <c r="A24" s="15" t="str">
        <f t="shared" si="0"/>
        <v/>
      </c>
      <c r="B24" s="16"/>
      <c r="C24" s="17"/>
      <c r="D24" s="18"/>
      <c r="E24" s="18"/>
      <c r="F24" s="18"/>
      <c r="G24" s="16"/>
      <c r="H24" s="19" t="s">
        <v>540</v>
      </c>
    </row>
    <row r="25" ht="15.6" spans="1:8">
      <c r="A25" s="15" t="str">
        <f t="shared" si="0"/>
        <v/>
      </c>
      <c r="B25" s="16"/>
      <c r="C25" s="17"/>
      <c r="D25" s="18"/>
      <c r="E25" s="18"/>
      <c r="F25" s="18"/>
      <c r="G25" s="16"/>
      <c r="H25" s="19" t="s">
        <v>541</v>
      </c>
    </row>
    <row r="26" ht="15.6" spans="1:8">
      <c r="A26" s="15" t="str">
        <f t="shared" si="0"/>
        <v/>
      </c>
      <c r="B26" s="16"/>
      <c r="C26" s="17"/>
      <c r="D26" s="18"/>
      <c r="E26" s="18"/>
      <c r="F26" s="18"/>
      <c r="G26" s="16"/>
      <c r="H26" s="19" t="s">
        <v>542</v>
      </c>
    </row>
    <row r="27" customHeight="1" spans="1:8">
      <c r="A27" s="20" t="s">
        <v>511</v>
      </c>
      <c r="B27" s="21"/>
      <c r="C27" s="22"/>
      <c r="D27" s="18">
        <f>SUM(D7:D26)</f>
        <v>0</v>
      </c>
      <c r="E27" s="18">
        <f>SUM(E7:E26)</f>
        <v>0</v>
      </c>
      <c r="F27" s="18">
        <f>SUM(F7:F26)</f>
        <v>0</v>
      </c>
      <c r="G27" s="23"/>
    </row>
    <row r="28" customHeight="1" spans="1:8">
      <c r="A28" s="3" t="str">
        <f>基本信息输入表!$K$6&amp;"填表人："&amp;基本信息输入表!$M$104</f>
        <v>产权持有人填表人：袁佳</v>
      </c>
      <c r="E28" s="3" t="str">
        <f>"评估人员："&amp;基本信息输入表!$Q$104</f>
        <v>评估人员：韩策</v>
      </c>
      <c r="H28" s="27"/>
    </row>
    <row r="29" customHeight="1" spans="1:8">
      <c r="A29" s="3" t="str">
        <f>"填表日期："&amp;YEAR(基本信息输入表!$O$104)&amp;"年"&amp;MONTH(基本信息输入表!$O$104)&amp;"月"&amp;DAY(基本信息输入表!$O$104)&amp;"日"</f>
        <v>填表日期：2025年12月15日</v>
      </c>
    </row>
  </sheetData>
  <mergeCells count="4">
    <mergeCell ref="A2:G2"/>
    <mergeCell ref="A3:G3"/>
    <mergeCell ref="A5:C5"/>
    <mergeCell ref="A27:B2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fitToHeight="0" orientation="landscape"/>
  <headerFooter scaleWithDoc="0">
    <oddFooter>&amp;C&amp;"宋体,常规"&amp;10第&amp;"Arial Narrow,常规"&amp;P&amp;"宋体,常规"页，共&amp;"Arial Narrow,常规"&amp;N&amp;"宋体,常规"页</oddFooter>
  </headerFooter>
</worksheet>
</file>

<file path=xl/worksheets/sheet10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其他非流动负债">
    <pageSetUpPr fitToPage="1"/>
  </sheetPr>
  <dimension ref="A1:I29"/>
  <sheetViews>
    <sheetView showGridLines="0" topLeftCell="A4" workbookViewId="0">
      <selection activeCell="E54" sqref="E54"/>
    </sheetView>
  </sheetViews>
  <sheetFormatPr defaultColWidth="9" defaultRowHeight="15.75" customHeight="1"/>
  <cols>
    <col min="1" max="1" width="6.16666666666667" style="3" customWidth="1"/>
    <col min="2" max="2" width="23" style="3" customWidth="1"/>
    <col min="3" max="3" width="12" style="3" customWidth="1"/>
    <col min="4" max="4" width="17.1666666666667" style="3" customWidth="1"/>
    <col min="5" max="5" width="17.1666666666667" style="3" hidden="1" customWidth="1" outlineLevel="1"/>
    <col min="6" max="6" width="15.6666666666667" style="3" customWidth="1" collapsed="1"/>
    <col min="7" max="7" width="15.6666666666667" style="3" customWidth="1"/>
    <col min="8" max="8" width="17.6666666666667" style="3" customWidth="1"/>
    <col min="9" max="9" width="9" style="2"/>
    <col min="10" max="16384" width="9" style="3"/>
  </cols>
  <sheetData>
    <row r="1" customHeight="1" spans="1:9">
      <c r="A1" s="4" t="s">
        <v>398</v>
      </c>
    </row>
    <row r="2" s="1" customFormat="1" ht="30" customHeight="1" spans="1:9">
      <c r="A2" s="5" t="s">
        <v>1683</v>
      </c>
      <c r="B2" s="5"/>
      <c r="C2" s="5"/>
      <c r="D2" s="5"/>
      <c r="E2" s="5"/>
      <c r="F2" s="5"/>
      <c r="G2" s="5"/>
      <c r="H2" s="5"/>
      <c r="I2" s="6"/>
    </row>
    <row r="3" customHeight="1" spans="1:9">
      <c r="A3" s="2" t="str">
        <f>"评估基准日："&amp;TEXT(基本信息输入表!M7,"yyyy年mm月dd日")</f>
        <v>评估基准日：2025年11月30日</v>
      </c>
      <c r="B3" s="2"/>
      <c r="C3" s="2"/>
      <c r="D3" s="2"/>
      <c r="E3" s="2"/>
      <c r="F3" s="2"/>
      <c r="G3" s="2"/>
      <c r="H3" s="2"/>
    </row>
    <row r="4" ht="14.25" customHeight="1" spans="1:9">
      <c r="A4" s="2"/>
      <c r="B4" s="2"/>
      <c r="C4" s="2"/>
      <c r="D4" s="2"/>
      <c r="E4" s="2"/>
      <c r="F4" s="2"/>
      <c r="G4" s="2"/>
      <c r="H4" s="7" t="s">
        <v>1684</v>
      </c>
    </row>
    <row r="5" customHeight="1" spans="1:9">
      <c r="A5" s="8" t="str">
        <f>基本信息输入表!K6&amp;"："&amp;基本信息输入表!M6</f>
        <v>产权持有人：湖北省徽工生物技本研究有限公司</v>
      </c>
      <c r="B5" s="8"/>
      <c r="C5" s="8"/>
      <c r="D5" s="8"/>
      <c r="E5" s="9"/>
      <c r="H5" s="10" t="str">
        <f>"金额单位："&amp;基本信息输入表!M10&amp;"元"</f>
        <v>金额单位：人民币元</v>
      </c>
    </row>
    <row r="6" s="2" customFormat="1" customHeight="1" spans="1:9">
      <c r="A6" s="11" t="s">
        <v>401</v>
      </c>
      <c r="B6" s="11" t="s">
        <v>585</v>
      </c>
      <c r="C6" s="11" t="s">
        <v>618</v>
      </c>
      <c r="D6" s="11" t="s">
        <v>836</v>
      </c>
      <c r="E6" s="12" t="s">
        <v>403</v>
      </c>
      <c r="F6" s="13" t="s">
        <v>502</v>
      </c>
      <c r="G6" s="11" t="s">
        <v>405</v>
      </c>
      <c r="H6" s="11" t="s">
        <v>503</v>
      </c>
      <c r="I6" s="14" t="s">
        <v>518</v>
      </c>
    </row>
    <row r="7" ht="15.6" spans="1:9">
      <c r="A7" s="15" t="str">
        <f>IF(B7="","",ROW()-6)</f>
        <v/>
      </c>
      <c r="B7" s="16"/>
      <c r="C7" s="17"/>
      <c r="D7" s="16"/>
      <c r="E7" s="18"/>
      <c r="F7" s="18"/>
      <c r="G7" s="18"/>
      <c r="H7" s="16"/>
      <c r="I7" s="19" t="s">
        <v>519</v>
      </c>
    </row>
    <row r="8" ht="15.6" spans="1:9">
      <c r="A8" s="15" t="str">
        <f t="shared" ref="A8:A26" si="0">IF(B8="","",ROW()-6)</f>
        <v/>
      </c>
      <c r="B8" s="16"/>
      <c r="C8" s="17"/>
      <c r="D8" s="16"/>
      <c r="E8" s="18"/>
      <c r="F8" s="18"/>
      <c r="G8" s="18"/>
      <c r="H8" s="16"/>
      <c r="I8" s="19" t="s">
        <v>520</v>
      </c>
    </row>
    <row r="9" ht="15.6" spans="1:9">
      <c r="A9" s="15" t="str">
        <f t="shared" si="0"/>
        <v/>
      </c>
      <c r="B9" s="16"/>
      <c r="C9" s="17"/>
      <c r="D9" s="16"/>
      <c r="E9" s="18"/>
      <c r="F9" s="18"/>
      <c r="G9" s="18"/>
      <c r="H9" s="16"/>
      <c r="I9" s="19" t="s">
        <v>521</v>
      </c>
    </row>
    <row r="10" ht="15.6" spans="1:9">
      <c r="A10" s="15" t="str">
        <f t="shared" si="0"/>
        <v/>
      </c>
      <c r="B10" s="16"/>
      <c r="C10" s="17"/>
      <c r="D10" s="16"/>
      <c r="E10" s="18"/>
      <c r="F10" s="18"/>
      <c r="G10" s="18"/>
      <c r="H10" s="16"/>
      <c r="I10" s="19" t="s">
        <v>522</v>
      </c>
    </row>
    <row r="11" ht="15.6" spans="1:9">
      <c r="A11" s="15" t="str">
        <f t="shared" si="0"/>
        <v/>
      </c>
      <c r="B11" s="16"/>
      <c r="C11" s="17"/>
      <c r="D11" s="16"/>
      <c r="E11" s="18"/>
      <c r="F11" s="18"/>
      <c r="G11" s="18"/>
      <c r="H11" s="16"/>
      <c r="I11" s="19" t="s">
        <v>523</v>
      </c>
    </row>
    <row r="12" ht="15.6" spans="1:9">
      <c r="A12" s="15" t="str">
        <f t="shared" si="0"/>
        <v/>
      </c>
      <c r="B12" s="16"/>
      <c r="C12" s="17"/>
      <c r="D12" s="16"/>
      <c r="E12" s="18"/>
      <c r="F12" s="18"/>
      <c r="G12" s="18"/>
      <c r="H12" s="16"/>
      <c r="I12" s="19" t="s">
        <v>524</v>
      </c>
    </row>
    <row r="13" ht="15.6" spans="1:9">
      <c r="A13" s="15" t="str">
        <f t="shared" si="0"/>
        <v/>
      </c>
      <c r="B13" s="16"/>
      <c r="C13" s="17"/>
      <c r="D13" s="16"/>
      <c r="E13" s="18"/>
      <c r="F13" s="18"/>
      <c r="G13" s="18"/>
      <c r="H13" s="16"/>
      <c r="I13" s="19" t="s">
        <v>525</v>
      </c>
    </row>
    <row r="14" ht="15.6" spans="1:9">
      <c r="A14" s="15" t="str">
        <f t="shared" si="0"/>
        <v/>
      </c>
      <c r="B14" s="16"/>
      <c r="C14" s="17"/>
      <c r="D14" s="16"/>
      <c r="E14" s="18"/>
      <c r="F14" s="18"/>
      <c r="G14" s="18"/>
      <c r="H14" s="16"/>
      <c r="I14" s="19" t="s">
        <v>526</v>
      </c>
    </row>
    <row r="15" ht="15.6" spans="1:9">
      <c r="A15" s="15" t="str">
        <f t="shared" si="0"/>
        <v/>
      </c>
      <c r="B15" s="16"/>
      <c r="C15" s="17"/>
      <c r="D15" s="16"/>
      <c r="E15" s="18"/>
      <c r="F15" s="18"/>
      <c r="G15" s="18"/>
      <c r="H15" s="16"/>
      <c r="I15" s="19" t="s">
        <v>527</v>
      </c>
    </row>
    <row r="16" ht="15.6" spans="1:9">
      <c r="A16" s="15" t="str">
        <f t="shared" si="0"/>
        <v/>
      </c>
      <c r="B16" s="16"/>
      <c r="C16" s="17"/>
      <c r="D16" s="16"/>
      <c r="E16" s="18"/>
      <c r="F16" s="18"/>
      <c r="G16" s="18"/>
      <c r="H16" s="16"/>
      <c r="I16" s="19" t="s">
        <v>528</v>
      </c>
    </row>
    <row r="17" ht="15.6" spans="1:9">
      <c r="A17" s="15" t="str">
        <f t="shared" si="0"/>
        <v/>
      </c>
      <c r="B17" s="16"/>
      <c r="C17" s="17"/>
      <c r="D17" s="16"/>
      <c r="E17" s="18"/>
      <c r="F17" s="18"/>
      <c r="G17" s="18"/>
      <c r="H17" s="16"/>
      <c r="I17" s="19" t="s">
        <v>529</v>
      </c>
    </row>
    <row r="18" ht="15.6" spans="1:9">
      <c r="A18" s="15" t="str">
        <f t="shared" si="0"/>
        <v/>
      </c>
      <c r="B18" s="16"/>
      <c r="C18" s="17"/>
      <c r="D18" s="16"/>
      <c r="E18" s="18"/>
      <c r="F18" s="18"/>
      <c r="G18" s="18"/>
      <c r="H18" s="16"/>
      <c r="I18" s="19" t="s">
        <v>530</v>
      </c>
    </row>
    <row r="19" ht="15.6" spans="1:9">
      <c r="A19" s="15" t="str">
        <f t="shared" si="0"/>
        <v/>
      </c>
      <c r="B19" s="16"/>
      <c r="C19" s="17"/>
      <c r="D19" s="16"/>
      <c r="E19" s="18"/>
      <c r="F19" s="18"/>
      <c r="G19" s="18"/>
      <c r="H19" s="16"/>
      <c r="I19" s="19" t="s">
        <v>531</v>
      </c>
    </row>
    <row r="20" ht="15.6" spans="1:9">
      <c r="A20" s="15" t="str">
        <f t="shared" si="0"/>
        <v/>
      </c>
      <c r="B20" s="16"/>
      <c r="C20" s="17"/>
      <c r="D20" s="16"/>
      <c r="E20" s="18"/>
      <c r="F20" s="18"/>
      <c r="G20" s="18"/>
      <c r="H20" s="16"/>
      <c r="I20" s="19" t="s">
        <v>532</v>
      </c>
    </row>
    <row r="21" ht="15.6" spans="1:9">
      <c r="A21" s="15" t="str">
        <f t="shared" si="0"/>
        <v/>
      </c>
      <c r="B21" s="16"/>
      <c r="C21" s="17"/>
      <c r="D21" s="16"/>
      <c r="E21" s="18"/>
      <c r="F21" s="18"/>
      <c r="G21" s="18"/>
      <c r="H21" s="16"/>
      <c r="I21" s="19" t="s">
        <v>533</v>
      </c>
    </row>
    <row r="22" ht="15.6" spans="1:9">
      <c r="A22" s="15" t="str">
        <f t="shared" si="0"/>
        <v/>
      </c>
      <c r="B22" s="16"/>
      <c r="C22" s="17"/>
      <c r="D22" s="16"/>
      <c r="E22" s="18"/>
      <c r="F22" s="18"/>
      <c r="G22" s="18"/>
      <c r="H22" s="16"/>
      <c r="I22" s="19" t="s">
        <v>538</v>
      </c>
    </row>
    <row r="23" ht="15.6" spans="1:9">
      <c r="A23" s="15" t="str">
        <f t="shared" si="0"/>
        <v/>
      </c>
      <c r="B23" s="16"/>
      <c r="C23" s="17"/>
      <c r="D23" s="16"/>
      <c r="E23" s="18"/>
      <c r="F23" s="18"/>
      <c r="G23" s="18"/>
      <c r="H23" s="16"/>
      <c r="I23" s="19" t="s">
        <v>539</v>
      </c>
    </row>
    <row r="24" ht="15.6" spans="1:9">
      <c r="A24" s="15" t="str">
        <f t="shared" si="0"/>
        <v/>
      </c>
      <c r="B24" s="16"/>
      <c r="C24" s="17"/>
      <c r="D24" s="16"/>
      <c r="E24" s="18"/>
      <c r="F24" s="18"/>
      <c r="G24" s="18"/>
      <c r="H24" s="16"/>
      <c r="I24" s="19" t="s">
        <v>540</v>
      </c>
    </row>
    <row r="25" ht="15.6" spans="1:9">
      <c r="A25" s="15" t="str">
        <f t="shared" si="0"/>
        <v/>
      </c>
      <c r="B25" s="16"/>
      <c r="C25" s="17"/>
      <c r="D25" s="16"/>
      <c r="E25" s="18"/>
      <c r="F25" s="18"/>
      <c r="G25" s="18"/>
      <c r="H25" s="16"/>
      <c r="I25" s="19" t="s">
        <v>541</v>
      </c>
    </row>
    <row r="26" ht="15.6" spans="1:9">
      <c r="A26" s="15" t="str">
        <f t="shared" si="0"/>
        <v/>
      </c>
      <c r="B26" s="16"/>
      <c r="C26" s="17"/>
      <c r="D26" s="16"/>
      <c r="E26" s="18"/>
      <c r="F26" s="18"/>
      <c r="G26" s="18"/>
      <c r="H26" s="16"/>
      <c r="I26" s="19" t="s">
        <v>542</v>
      </c>
    </row>
    <row r="27" customHeight="1" spans="1:9">
      <c r="A27" s="20" t="s">
        <v>511</v>
      </c>
      <c r="B27" s="21"/>
      <c r="C27" s="22"/>
      <c r="D27" s="22"/>
      <c r="E27" s="18">
        <f>SUM(E7:E26)</f>
        <v>0</v>
      </c>
      <c r="F27" s="18">
        <f>SUM(F7:F26)</f>
        <v>0</v>
      </c>
      <c r="G27" s="18">
        <f>SUM(G7:G26)</f>
        <v>0</v>
      </c>
      <c r="H27" s="23"/>
    </row>
    <row r="28" customHeight="1" spans="1:9">
      <c r="A28" s="3" t="str">
        <f>基本信息输入表!$K$6&amp;"填表人："&amp;基本信息输入表!$M$105</f>
        <v>产权持有人填表人：袁佳</v>
      </c>
      <c r="F28" s="3" t="str">
        <f>"评估人员："&amp;基本信息输入表!$Q$105</f>
        <v>评估人员：韩策</v>
      </c>
      <c r="I28" s="24"/>
    </row>
    <row r="29" customHeight="1" spans="1:9">
      <c r="A29" s="3" t="str">
        <f>"填表日期："&amp;YEAR(基本信息输入表!$O$105)&amp;"年"&amp;MONTH(基本信息输入表!$O$105)&amp;"月"&amp;DAY(基本信息输入表!$O$105)&amp;"日"</f>
        <v>填表日期：2025年12月15日</v>
      </c>
    </row>
  </sheetData>
  <mergeCells count="4">
    <mergeCell ref="A2:H2"/>
    <mergeCell ref="A3:H3"/>
    <mergeCell ref="A5:D5"/>
    <mergeCell ref="A27:B27"/>
  </mergeCells>
  <hyperlinks>
    <hyperlink ref="A1" location="索引目录!A1" display="返回索引目录"/>
  </hyperlinks>
  <printOptions horizontalCentered="1"/>
  <pageMargins left="0.984251968503937" right="0.984251968503937" top="0.984251968503937" bottom="0.984251968503937" header="0.47244094488189" footer="0.354330708661417"/>
  <pageSetup paperSize="9" scale="93" fitToHeight="0" orientation="landscape"/>
  <headerFooter scaleWithDoc="0">
    <oddFooter>&amp;C&amp;"宋体,常规"&amp;10第&amp;"Arial Narrow,常规"&amp;P&amp;"宋体,常规"页，共&amp;"Arial Narrow,常规"&amp;N&amp;"宋体,常规"页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101</vt:i4>
      </vt:variant>
    </vt:vector>
  </HeadingPairs>
  <TitlesOfParts>
    <vt:vector size="101" baseType="lpstr">
      <vt:lpstr>明细表模板信息表</vt:lpstr>
      <vt:lpstr>申报表封面</vt:lpstr>
      <vt:lpstr>资产基础法评估明表工作流程图</vt:lpstr>
      <vt:lpstr>索引目录</vt:lpstr>
      <vt:lpstr>基本信息输入表</vt:lpstr>
      <vt:lpstr>填表说明</vt:lpstr>
      <vt:lpstr>资产负债表</vt:lpstr>
      <vt:lpstr>2-分类汇总</vt:lpstr>
      <vt:lpstr>3-流动汇总</vt:lpstr>
      <vt:lpstr>表3-1货币汇总表</vt:lpstr>
      <vt:lpstr>3-1-1现金</vt:lpstr>
      <vt:lpstr>3-1-2银行存款</vt:lpstr>
      <vt:lpstr>3-1-3其他货币资金</vt:lpstr>
      <vt:lpstr>3-2交易性金融资产汇总</vt:lpstr>
      <vt:lpstr>3-2-1交易性-股票</vt:lpstr>
      <vt:lpstr>3-2-2交易性-债券</vt:lpstr>
      <vt:lpstr>3-2-3交易性-基金</vt:lpstr>
      <vt:lpstr>3-3衍生金融资产</vt:lpstr>
      <vt:lpstr>3-4应收票据</vt:lpstr>
      <vt:lpstr>3-5应收账款</vt:lpstr>
      <vt:lpstr>3-6应收款项融资</vt:lpstr>
      <vt:lpstr>3-7预付款项</vt:lpstr>
      <vt:lpstr>3-8其他应收款</vt:lpstr>
      <vt:lpstr>3-9存货汇总</vt:lpstr>
      <vt:lpstr>3-9-1材料采购（在途物资）</vt:lpstr>
      <vt:lpstr>3-9-2原材料</vt:lpstr>
      <vt:lpstr>3-9-3在库周转材料</vt:lpstr>
      <vt:lpstr>3-9-4委托加工物资</vt:lpstr>
      <vt:lpstr>3-9-5产成品（库存商品）</vt:lpstr>
      <vt:lpstr>3-9-6在产品（自制半成品）</vt:lpstr>
      <vt:lpstr>3-9-7发出商品</vt:lpstr>
      <vt:lpstr>3-9-8在用周转材料</vt:lpstr>
      <vt:lpstr>3-9-9开发产品</vt:lpstr>
      <vt:lpstr>3-9-10开发成本</vt:lpstr>
      <vt:lpstr>3-9-11消耗性生物资产</vt:lpstr>
      <vt:lpstr>3-9-12工程施工</vt:lpstr>
      <vt:lpstr>3-10合同资产</vt:lpstr>
      <vt:lpstr>3-11持有待售资产</vt:lpstr>
      <vt:lpstr>3-12一年到期非流动资产</vt:lpstr>
      <vt:lpstr>3-13其他流动资产</vt:lpstr>
      <vt:lpstr>4-非流动资产汇总</vt:lpstr>
      <vt:lpstr>4-1债权投资</vt:lpstr>
      <vt:lpstr>4-2其他债权投资</vt:lpstr>
      <vt:lpstr>4-3长期应收</vt:lpstr>
      <vt:lpstr>4-4股权投资</vt:lpstr>
      <vt:lpstr>4-5其他权益工具投资</vt:lpstr>
      <vt:lpstr>4-6其他非流动金融资产</vt:lpstr>
      <vt:lpstr>4-7投资性房地产汇总</vt:lpstr>
      <vt:lpstr>4-7-1投资性房地产（成本计量）</vt:lpstr>
      <vt:lpstr>4-7-2投资性房地产（公允计量）</vt:lpstr>
      <vt:lpstr>4-7-3投资性地产（成本计量）</vt:lpstr>
      <vt:lpstr>4-7-4投资性地产（公允计量）</vt:lpstr>
      <vt:lpstr>4-8-1房屋建筑物</vt:lpstr>
      <vt:lpstr>4-8-2构筑物</vt:lpstr>
      <vt:lpstr>4-8-3管道沟槽</vt:lpstr>
      <vt:lpstr>4-8-4井巷工程</vt:lpstr>
      <vt:lpstr>4-8-5机器设备</vt:lpstr>
      <vt:lpstr>4-8-6车辆</vt:lpstr>
      <vt:lpstr>4-8-7电子设备</vt:lpstr>
      <vt:lpstr>4-8-8土地</vt:lpstr>
      <vt:lpstr>4-8-9船舶</vt:lpstr>
      <vt:lpstr>4-9在建工程汇总</vt:lpstr>
      <vt:lpstr>4-9-1在建（土建）</vt:lpstr>
      <vt:lpstr>4-9-2在建（设备）</vt:lpstr>
      <vt:lpstr>4-9-3在建（待摊投资）</vt:lpstr>
      <vt:lpstr>4-10生产性生物资产</vt:lpstr>
      <vt:lpstr>4-11油气资产</vt:lpstr>
      <vt:lpstr>4-12使用权资产</vt:lpstr>
      <vt:lpstr>4-13无形资产汇总</vt:lpstr>
      <vt:lpstr>4-13-1无形-土地</vt:lpstr>
      <vt:lpstr>4-13-2无形-矿业权</vt:lpstr>
      <vt:lpstr>4-13-3无形-其他</vt:lpstr>
      <vt:lpstr>参数</vt:lpstr>
      <vt:lpstr>4-14开发支出</vt:lpstr>
      <vt:lpstr>4-15商誉</vt:lpstr>
      <vt:lpstr>4-16长期待摊费用</vt:lpstr>
      <vt:lpstr>4-17递延所得税资产</vt:lpstr>
      <vt:lpstr>4-18其他非流动资产</vt:lpstr>
      <vt:lpstr>5-流动负债汇总</vt:lpstr>
      <vt:lpstr>5-1短期借款</vt:lpstr>
      <vt:lpstr>5-2交易性金融负债</vt:lpstr>
      <vt:lpstr>5-3衍生金融负债</vt:lpstr>
      <vt:lpstr>5-4应付票据</vt:lpstr>
      <vt:lpstr>5-5应付账款</vt:lpstr>
      <vt:lpstr>5-6预收款项</vt:lpstr>
      <vt:lpstr>5-7合同负债</vt:lpstr>
      <vt:lpstr>5-8职工薪酬</vt:lpstr>
      <vt:lpstr>5-9应交税费</vt:lpstr>
      <vt:lpstr>5-10其他应付款</vt:lpstr>
      <vt:lpstr>5-11持有待售负债</vt:lpstr>
      <vt:lpstr>5-12一年到期非流动负债</vt:lpstr>
      <vt:lpstr>5-13其他流动负债</vt:lpstr>
      <vt:lpstr>6-非流动负债汇总</vt:lpstr>
      <vt:lpstr>6-1长期借款</vt:lpstr>
      <vt:lpstr>6-2应付债券</vt:lpstr>
      <vt:lpstr>6-3租赁负债</vt:lpstr>
      <vt:lpstr>6-4长期应付款</vt:lpstr>
      <vt:lpstr>6-5预计负债</vt:lpstr>
      <vt:lpstr>6-6递延收益</vt:lpstr>
      <vt:lpstr>6-7递延所得税负债</vt:lpstr>
      <vt:lpstr>6-8其他非流动负债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YFB</dc:creator>
  <cp:lastModifiedBy>Administrator</cp:lastModifiedBy>
  <dcterms:created xsi:type="dcterms:W3CDTF">2014-06-26T09:51:00Z</dcterms:created>
  <cp:lastPrinted>2020-06-21T08:03:00Z</cp:lastPrinted>
  <dcterms:modified xsi:type="dcterms:W3CDTF">2026-11-04T01:21:24Z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VID2F1E1603">
    <vt:lpwstr/>
  </property>
  <property fmtid="{D5CDD505-2E9C-101B-9397-08002B2CF9AE}" pid="4" name="IVIDC">
    <vt:lpwstr/>
  </property>
  <property fmtid="{D5CDD505-2E9C-101B-9397-08002B2CF9AE}" pid="5" name="IVID362F13E8">
    <vt:lpwstr/>
  </property>
  <property fmtid="{D5CDD505-2E9C-101B-9397-08002B2CF9AE}" pid="6" name="IVID3A3618F1">
    <vt:lpwstr/>
  </property>
  <property fmtid="{D5CDD505-2E9C-101B-9397-08002B2CF9AE}" pid="7" name="IVID15E41318">
    <vt:lpwstr/>
  </property>
  <property fmtid="{D5CDD505-2E9C-101B-9397-08002B2CF9AE}" pid="8" name="IVID181914D9">
    <vt:lpwstr/>
  </property>
  <property fmtid="{D5CDD505-2E9C-101B-9397-08002B2CF9AE}" pid="9" name="IVID155815FB">
    <vt:lpwstr/>
  </property>
  <property fmtid="{D5CDD505-2E9C-101B-9397-08002B2CF9AE}" pid="10" name="IVIDD091BF0">
    <vt:lpwstr/>
  </property>
  <property fmtid="{D5CDD505-2E9C-101B-9397-08002B2CF9AE}" pid="11" name="IVID344CCFFC">
    <vt:lpwstr/>
  </property>
  <property fmtid="{D5CDD505-2E9C-101B-9397-08002B2CF9AE}" pid="12" name="IVID1A7D12ED">
    <vt:lpwstr/>
  </property>
  <property fmtid="{D5CDD505-2E9C-101B-9397-08002B2CF9AE}" pid="13" name="IVID1B2115FE">
    <vt:lpwstr/>
  </property>
  <property fmtid="{D5CDD505-2E9C-101B-9397-08002B2CF9AE}" pid="14" name="IVID35431BD0">
    <vt:lpwstr/>
  </property>
  <property fmtid="{D5CDD505-2E9C-101B-9397-08002B2CF9AE}" pid="15" name="IVID4637A884">
    <vt:lpwstr/>
  </property>
  <property fmtid="{D5CDD505-2E9C-101B-9397-08002B2CF9AE}" pid="16" name="IVID127C14F5">
    <vt:lpwstr/>
  </property>
  <property fmtid="{D5CDD505-2E9C-101B-9397-08002B2CF9AE}" pid="17" name="IVID1834F0DD">
    <vt:lpwstr/>
  </property>
  <property fmtid="{D5CDD505-2E9C-101B-9397-08002B2CF9AE}" pid="18" name="IVID312119E0">
    <vt:lpwstr/>
  </property>
  <property fmtid="{D5CDD505-2E9C-101B-9397-08002B2CF9AE}" pid="19" name="IVID1C5812DA">
    <vt:lpwstr/>
  </property>
  <property fmtid="{D5CDD505-2E9C-101B-9397-08002B2CF9AE}" pid="20" name="IVID173907ED">
    <vt:lpwstr/>
  </property>
  <property fmtid="{D5CDD505-2E9C-101B-9397-08002B2CF9AE}" pid="21" name="IVID1D3F17E2">
    <vt:lpwstr/>
  </property>
  <property fmtid="{D5CDD505-2E9C-101B-9397-08002B2CF9AE}" pid="22" name="IVID13451200">
    <vt:lpwstr/>
  </property>
  <property fmtid="{D5CDD505-2E9C-101B-9397-08002B2CF9AE}" pid="23" name="IVID475611CF">
    <vt:lpwstr/>
  </property>
  <property fmtid="{D5CDD505-2E9C-101B-9397-08002B2CF9AE}" pid="24" name="IVID302D13DA">
    <vt:lpwstr/>
  </property>
  <property fmtid="{D5CDD505-2E9C-101B-9397-08002B2CF9AE}" pid="25" name="IVIDD5915D9">
    <vt:lpwstr/>
  </property>
  <property fmtid="{D5CDD505-2E9C-101B-9397-08002B2CF9AE}" pid="26" name="IVID17F6384A">
    <vt:lpwstr/>
  </property>
  <property fmtid="{D5CDD505-2E9C-101B-9397-08002B2CF9AE}" pid="27" name="IVID3B5A10EA">
    <vt:lpwstr/>
  </property>
  <property fmtid="{D5CDD505-2E9C-101B-9397-08002B2CF9AE}" pid="28" name="IVID3D0F16E3">
    <vt:lpwstr/>
  </property>
  <property fmtid="{D5CDD505-2E9C-101B-9397-08002B2CF9AE}" pid="29" name="IVID30260FFC">
    <vt:lpwstr/>
  </property>
  <property fmtid="{D5CDD505-2E9C-101B-9397-08002B2CF9AE}" pid="30" name="IVID2F301BED">
    <vt:lpwstr/>
  </property>
  <property fmtid="{D5CDD505-2E9C-101B-9397-08002B2CF9AE}" pid="31" name="IVID2F1117F5">
    <vt:lpwstr/>
  </property>
  <property fmtid="{D5CDD505-2E9C-101B-9397-08002B2CF9AE}" pid="32" name="IVID121617DE">
    <vt:lpwstr/>
  </property>
  <property fmtid="{D5CDD505-2E9C-101B-9397-08002B2CF9AE}" pid="33" name="IVID13691AF2">
    <vt:lpwstr/>
  </property>
  <property fmtid="{D5CDD505-2E9C-101B-9397-08002B2CF9AE}" pid="34" name="IVID1A3B0AF0">
    <vt:lpwstr/>
  </property>
  <property fmtid="{D5CDD505-2E9C-101B-9397-08002B2CF9AE}" pid="35" name="IVID373F12DB">
    <vt:lpwstr/>
  </property>
  <property fmtid="{D5CDD505-2E9C-101B-9397-08002B2CF9AE}" pid="36" name="IVID274B1CF5">
    <vt:lpwstr/>
  </property>
  <property fmtid="{D5CDD505-2E9C-101B-9397-08002B2CF9AE}" pid="37" name="IVID2B4E17FA">
    <vt:lpwstr/>
  </property>
  <property fmtid="{D5CDD505-2E9C-101B-9397-08002B2CF9AE}" pid="38" name="IVID253D11EF">
    <vt:lpwstr/>
  </property>
  <property fmtid="{D5CDD505-2E9C-101B-9397-08002B2CF9AE}" pid="39" name="IVID102124BA">
    <vt:lpwstr/>
  </property>
  <property fmtid="{D5CDD505-2E9C-101B-9397-08002B2CF9AE}" pid="40" name="IVID3D1509D0">
    <vt:lpwstr/>
  </property>
  <property fmtid="{D5CDD505-2E9C-101B-9397-08002B2CF9AE}" pid="41" name="IVID35641901">
    <vt:lpwstr/>
  </property>
  <property fmtid="{D5CDD505-2E9C-101B-9397-08002B2CF9AE}" pid="42" name="IVID45E1ED9">
    <vt:lpwstr/>
  </property>
  <property fmtid="{D5CDD505-2E9C-101B-9397-08002B2CF9AE}" pid="43" name="IVID324113D1">
    <vt:lpwstr/>
  </property>
  <property fmtid="{D5CDD505-2E9C-101B-9397-08002B2CF9AE}" pid="44" name="IVID1A2D1903">
    <vt:lpwstr/>
  </property>
  <property fmtid="{D5CDD505-2E9C-101B-9397-08002B2CF9AE}" pid="45" name="IVID222F6E42">
    <vt:lpwstr/>
  </property>
  <property fmtid="{D5CDD505-2E9C-101B-9397-08002B2CF9AE}" pid="46" name="IVID137012E9">
    <vt:lpwstr/>
  </property>
  <property fmtid="{D5CDD505-2E9C-101B-9397-08002B2CF9AE}" pid="47" name="IVID3D4D17F3">
    <vt:lpwstr/>
  </property>
  <property fmtid="{D5CDD505-2E9C-101B-9397-08002B2CF9AE}" pid="48" name="IVID2F2214CF">
    <vt:lpwstr/>
  </property>
  <property fmtid="{D5CDD505-2E9C-101B-9397-08002B2CF9AE}" pid="49" name="IVID212812E2">
    <vt:lpwstr/>
  </property>
  <property fmtid="{D5CDD505-2E9C-101B-9397-08002B2CF9AE}" pid="50" name="IVID174513DF">
    <vt:lpwstr/>
  </property>
  <property fmtid="{D5CDD505-2E9C-101B-9397-08002B2CF9AE}" pid="51" name="IVID14481408">
    <vt:lpwstr/>
  </property>
  <property fmtid="{D5CDD505-2E9C-101B-9397-08002B2CF9AE}" pid="52" name="IVID2E670A05">
    <vt:lpwstr/>
  </property>
  <property fmtid="{D5CDD505-2E9C-101B-9397-08002B2CF9AE}" pid="53" name="IVID2A161305">
    <vt:lpwstr/>
  </property>
  <property fmtid="{D5CDD505-2E9C-101B-9397-08002B2CF9AE}" pid="54" name="IVID173E1206">
    <vt:lpwstr/>
  </property>
  <property fmtid="{D5CDD505-2E9C-101B-9397-08002B2CF9AE}" pid="55" name="IVID232310EC">
    <vt:lpwstr/>
  </property>
  <property fmtid="{D5CDD505-2E9C-101B-9397-08002B2CF9AE}" pid="56" name="IVID133D1AE5">
    <vt:lpwstr/>
  </property>
  <property fmtid="{D5CDD505-2E9C-101B-9397-08002B2CF9AE}" pid="57" name="IVIDF6113D9">
    <vt:lpwstr/>
  </property>
  <property fmtid="{D5CDD505-2E9C-101B-9397-08002B2CF9AE}" pid="58" name="IVID362E14DB">
    <vt:lpwstr/>
  </property>
  <property fmtid="{D5CDD505-2E9C-101B-9397-08002B2CF9AE}" pid="59" name="IVID1F6511DB">
    <vt:lpwstr/>
  </property>
  <property fmtid="{D5CDD505-2E9C-101B-9397-08002B2CF9AE}" pid="60" name="IVID3F1D10E8">
    <vt:lpwstr/>
  </property>
  <property fmtid="{D5CDD505-2E9C-101B-9397-08002B2CF9AE}" pid="61" name="IVID144313EE">
    <vt:lpwstr/>
  </property>
  <property fmtid="{D5CDD505-2E9C-101B-9397-08002B2CF9AE}" pid="62" name="IVID272C0FEF">
    <vt:lpwstr/>
  </property>
  <property fmtid="{D5CDD505-2E9C-101B-9397-08002B2CF9AE}" pid="63" name="IVID240A1504">
    <vt:lpwstr/>
  </property>
  <property fmtid="{D5CDD505-2E9C-101B-9397-08002B2CF9AE}" pid="64" name="IVID2E511106">
    <vt:lpwstr/>
  </property>
  <property fmtid="{D5CDD505-2E9C-101B-9397-08002B2CF9AE}" pid="65" name="IVID2A6D14EB">
    <vt:lpwstr/>
  </property>
  <property fmtid="{D5CDD505-2E9C-101B-9397-08002B2CF9AE}" pid="66" name="IVID386F14FA">
    <vt:lpwstr/>
  </property>
  <property fmtid="{D5CDD505-2E9C-101B-9397-08002B2CF9AE}" pid="67" name="IVIDA1B07F3">
    <vt:lpwstr/>
  </property>
  <property fmtid="{D5CDD505-2E9C-101B-9397-08002B2CF9AE}" pid="68" name="IVID2A6715D8">
    <vt:lpwstr/>
  </property>
  <property fmtid="{D5CDD505-2E9C-101B-9397-08002B2CF9AE}" pid="69" name="IVID222D19FF">
    <vt:lpwstr/>
  </property>
  <property fmtid="{D5CDD505-2E9C-101B-9397-08002B2CF9AE}" pid="70" name="IVID2D4D15EB">
    <vt:lpwstr/>
  </property>
  <property fmtid="{D5CDD505-2E9C-101B-9397-08002B2CF9AE}" pid="71" name="IVID1A3517F4">
    <vt:lpwstr/>
  </property>
  <property fmtid="{D5CDD505-2E9C-101B-9397-08002B2CF9AE}" pid="72" name="IVID2B0E1302">
    <vt:lpwstr/>
  </property>
  <property fmtid="{D5CDD505-2E9C-101B-9397-08002B2CF9AE}" pid="73" name="IVID332E19D7">
    <vt:lpwstr/>
  </property>
  <property fmtid="{D5CDD505-2E9C-101B-9397-08002B2CF9AE}" pid="74" name="IVID22261800">
    <vt:lpwstr/>
  </property>
  <property fmtid="{D5CDD505-2E9C-101B-9397-08002B2CF9AE}" pid="75" name="IVID325116DE">
    <vt:lpwstr/>
  </property>
  <property fmtid="{D5CDD505-2E9C-101B-9397-08002B2CF9AE}" pid="76" name="IVID81113D2">
    <vt:lpwstr/>
  </property>
  <property fmtid="{D5CDD505-2E9C-101B-9397-08002B2CF9AE}" pid="77" name="IVID1D231201">
    <vt:lpwstr/>
  </property>
  <property fmtid="{D5CDD505-2E9C-101B-9397-08002B2CF9AE}" pid="78" name="IVID366A14F0">
    <vt:lpwstr/>
  </property>
  <property fmtid="{D5CDD505-2E9C-101B-9397-08002B2CF9AE}" pid="79" name="IVID316311F9">
    <vt:lpwstr/>
  </property>
  <property fmtid="{D5CDD505-2E9C-101B-9397-08002B2CF9AE}" pid="80" name="IVIDE0715F1">
    <vt:lpwstr/>
  </property>
  <property fmtid="{D5CDD505-2E9C-101B-9397-08002B2CF9AE}" pid="81" name="IVID3B5816EC">
    <vt:lpwstr/>
  </property>
  <property fmtid="{D5CDD505-2E9C-101B-9397-08002B2CF9AE}" pid="82" name="IVID351414F8">
    <vt:lpwstr/>
  </property>
  <property fmtid="{D5CDD505-2E9C-101B-9397-08002B2CF9AE}" pid="83" name="IVID2F251AE7">
    <vt:lpwstr/>
  </property>
  <property fmtid="{D5CDD505-2E9C-101B-9397-08002B2CF9AE}" pid="84" name="IVID2A5E1D03">
    <vt:lpwstr/>
  </property>
  <property fmtid="{D5CDD505-2E9C-101B-9397-08002B2CF9AE}" pid="85" name="IVID306310DF">
    <vt:lpwstr/>
  </property>
  <property fmtid="{D5CDD505-2E9C-101B-9397-08002B2CF9AE}" pid="86" name="IVID266F16CF">
    <vt:lpwstr/>
  </property>
  <property fmtid="{D5CDD505-2E9C-101B-9397-08002B2CF9AE}" pid="87" name="IVID307414D1">
    <vt:lpwstr/>
  </property>
  <property fmtid="{D5CDD505-2E9C-101B-9397-08002B2CF9AE}" pid="88" name="IVID344B1400">
    <vt:lpwstr/>
  </property>
  <property fmtid="{D5CDD505-2E9C-101B-9397-08002B2CF9AE}" pid="89" name="IVID135B1DF5">
    <vt:lpwstr/>
  </property>
  <property fmtid="{D5CDD505-2E9C-101B-9397-08002B2CF9AE}" pid="90" name="IVID1A3716D3">
    <vt:lpwstr/>
  </property>
  <property fmtid="{D5CDD505-2E9C-101B-9397-08002B2CF9AE}" pid="91" name="IVIDD1916DB">
    <vt:lpwstr/>
  </property>
  <property fmtid="{D5CDD505-2E9C-101B-9397-08002B2CF9AE}" pid="92" name="IVID11431AF1">
    <vt:lpwstr/>
  </property>
  <property fmtid="{D5CDD505-2E9C-101B-9397-08002B2CF9AE}" pid="93" name="IVID1B2C19F3">
    <vt:lpwstr/>
  </property>
  <property fmtid="{D5CDD505-2E9C-101B-9397-08002B2CF9AE}" pid="94" name="IVIDD5E0FE6">
    <vt:lpwstr/>
  </property>
  <property fmtid="{D5CDD505-2E9C-101B-9397-08002B2CF9AE}" pid="95" name="IVID162D1605">
    <vt:lpwstr/>
  </property>
  <property fmtid="{D5CDD505-2E9C-101B-9397-08002B2CF9AE}" pid="96" name="IVID28741007">
    <vt:lpwstr/>
  </property>
  <property fmtid="{D5CDD505-2E9C-101B-9397-08002B2CF9AE}" pid="97" name="IVID2A3614FA">
    <vt:lpwstr/>
  </property>
  <property fmtid="{D5CDD505-2E9C-101B-9397-08002B2CF9AE}" pid="98" name="IVID107516EB">
    <vt:lpwstr/>
  </property>
  <property fmtid="{D5CDD505-2E9C-101B-9397-08002B2CF9AE}" pid="99" name="IVID17063A1C">
    <vt:lpwstr/>
  </property>
  <property fmtid="{D5CDD505-2E9C-101B-9397-08002B2CF9AE}" pid="100" name="IVID12611ADE">
    <vt:lpwstr/>
  </property>
  <property fmtid="{D5CDD505-2E9C-101B-9397-08002B2CF9AE}" pid="101" name="IVID322814F3">
    <vt:lpwstr/>
  </property>
  <property fmtid="{D5CDD505-2E9C-101B-9397-08002B2CF9AE}" pid="102" name="IVID32A1AF8">
    <vt:lpwstr/>
  </property>
  <property fmtid="{D5CDD505-2E9C-101B-9397-08002B2CF9AE}" pid="103" name="IVID252617FB">
    <vt:lpwstr/>
  </property>
  <property fmtid="{D5CDD505-2E9C-101B-9397-08002B2CF9AE}" pid="104" name="IVID417511F3">
    <vt:lpwstr/>
  </property>
  <property fmtid="{D5CDD505-2E9C-101B-9397-08002B2CF9AE}" pid="105" name="IVID137812E5">
    <vt:lpwstr/>
  </property>
  <property fmtid="{D5CDD505-2E9C-101B-9397-08002B2CF9AE}" pid="106" name="IVID2F521CD0">
    <vt:lpwstr/>
  </property>
  <property fmtid="{D5CDD505-2E9C-101B-9397-08002B2CF9AE}" pid="107" name="IVID2F3614DB">
    <vt:lpwstr/>
  </property>
  <property fmtid="{D5CDD505-2E9C-101B-9397-08002B2CF9AE}" pid="108" name="IVID153A11E5">
    <vt:lpwstr/>
  </property>
  <property fmtid="{D5CDD505-2E9C-101B-9397-08002B2CF9AE}" pid="109" name="IVID3A5212F6">
    <vt:lpwstr/>
  </property>
  <property fmtid="{D5CDD505-2E9C-101B-9397-08002B2CF9AE}" pid="110" name="IVIDD4717F1">
    <vt:lpwstr/>
  </property>
  <property fmtid="{D5CDD505-2E9C-101B-9397-08002B2CF9AE}" pid="111" name="IVID2C321DD4">
    <vt:lpwstr/>
  </property>
  <property fmtid="{D5CDD505-2E9C-101B-9397-08002B2CF9AE}" pid="112" name="IVIDC8EDD935">
    <vt:lpwstr/>
  </property>
  <property fmtid="{D5CDD505-2E9C-101B-9397-08002B2CF9AE}" pid="113" name="IVID8C6ADA02">
    <vt:lpwstr/>
  </property>
  <property fmtid="{D5CDD505-2E9C-101B-9397-08002B2CF9AE}" pid="114" name="IVID18337105">
    <vt:lpwstr/>
  </property>
  <property fmtid="{D5CDD505-2E9C-101B-9397-08002B2CF9AE}" pid="115" name="IVID18361708">
    <vt:lpwstr/>
  </property>
  <property fmtid="{D5CDD505-2E9C-101B-9397-08002B2CF9AE}" pid="116" name="IVIDC5912FD">
    <vt:lpwstr/>
  </property>
  <property fmtid="{D5CDD505-2E9C-101B-9397-08002B2CF9AE}" pid="117" name="IVIDA5912F8">
    <vt:lpwstr/>
  </property>
  <property fmtid="{D5CDD505-2E9C-101B-9397-08002B2CF9AE}" pid="118" name="IVID0">
    <vt:lpwstr/>
  </property>
  <property fmtid="{D5CDD505-2E9C-101B-9397-08002B2CF9AE}" pid="119" name="IVIDC5E1505">
    <vt:lpwstr/>
  </property>
  <property fmtid="{D5CDD505-2E9C-101B-9397-08002B2CF9AE}" pid="120" name="IVID381B17DB">
    <vt:lpwstr/>
  </property>
  <property fmtid="{D5CDD505-2E9C-101B-9397-08002B2CF9AE}" pid="121" name="IVIDB4C16D4">
    <vt:lpwstr/>
  </property>
  <property fmtid="{D5CDD505-2E9C-101B-9397-08002B2CF9AE}" pid="122" name="IVID7D00617">
    <vt:lpwstr/>
  </property>
  <property fmtid="{D5CDD505-2E9C-101B-9397-08002B2CF9AE}" pid="123" name="IVID2F5F12F2">
    <vt:lpwstr/>
  </property>
  <property fmtid="{D5CDD505-2E9C-101B-9397-08002B2CF9AE}" pid="124" name="IVID234016E0">
    <vt:lpwstr/>
  </property>
  <property fmtid="{D5CDD505-2E9C-101B-9397-08002B2CF9AE}" pid="125" name="IVIDB0512D2">
    <vt:lpwstr/>
  </property>
  <property fmtid="{D5CDD505-2E9C-101B-9397-08002B2CF9AE}" pid="126" name="IVID401F10D0">
    <vt:lpwstr/>
  </property>
  <property fmtid="{D5CDD505-2E9C-101B-9397-08002B2CF9AE}" pid="127" name="IVID423C11D6">
    <vt:lpwstr/>
  </property>
  <property fmtid="{D5CDD505-2E9C-101B-9397-08002B2CF9AE}" pid="128" name="IVID247116DD">
    <vt:lpwstr/>
  </property>
  <property fmtid="{D5CDD505-2E9C-101B-9397-08002B2CF9AE}" pid="129" name="IVID3E6DA5A9">
    <vt:lpwstr/>
  </property>
  <property fmtid="{D5CDD505-2E9C-101B-9397-08002B2CF9AE}" pid="130" name="IVID1F4E11DC">
    <vt:lpwstr/>
  </property>
  <property fmtid="{D5CDD505-2E9C-101B-9397-08002B2CF9AE}" pid="131" name="IVID175D07E1">
    <vt:lpwstr/>
  </property>
  <property fmtid="{D5CDD505-2E9C-101B-9397-08002B2CF9AE}" pid="132" name="IVID1BFB3D23">
    <vt:lpwstr/>
  </property>
  <property fmtid="{D5CDD505-2E9C-101B-9397-08002B2CF9AE}" pid="133" name="IVID145710DE">
    <vt:lpwstr/>
  </property>
  <property fmtid="{D5CDD505-2E9C-101B-9397-08002B2CF9AE}" pid="134" name="IVID303A10E6">
    <vt:lpwstr/>
  </property>
  <property fmtid="{D5CDD505-2E9C-101B-9397-08002B2CF9AE}" pid="135" name="IVID35501AE3">
    <vt:lpwstr/>
  </property>
  <property fmtid="{D5CDD505-2E9C-101B-9397-08002B2CF9AE}" pid="136" name="IVID58A13284">
    <vt:lpwstr/>
  </property>
  <property fmtid="{D5CDD505-2E9C-101B-9397-08002B2CF9AE}" pid="137" name="IVIDCC4BD818">
    <vt:lpwstr/>
  </property>
  <property fmtid="{D5CDD505-2E9C-101B-9397-08002B2CF9AE}" pid="138" name="IVIDCC3F0238">
    <vt:lpwstr/>
  </property>
  <property fmtid="{D5CDD505-2E9C-101B-9397-08002B2CF9AE}" pid="139" name="IVID192C1002">
    <vt:lpwstr/>
  </property>
  <property fmtid="{D5CDD505-2E9C-101B-9397-08002B2CF9AE}" pid="140" name="IVID1E061164">
    <vt:lpwstr/>
  </property>
  <property fmtid="{D5CDD505-2E9C-101B-9397-08002B2CF9AE}" pid="141" name="IVIDB1F17F9">
    <vt:lpwstr/>
  </property>
  <property fmtid="{D5CDD505-2E9C-101B-9397-08002B2CF9AE}" pid="142" name="IVID906C5DD5">
    <vt:lpwstr/>
  </property>
  <property fmtid="{D5CDD505-2E9C-101B-9397-08002B2CF9AE}" pid="143" name="IVID8C686106">
    <vt:lpwstr/>
  </property>
  <property fmtid="{D5CDD505-2E9C-101B-9397-08002B2CF9AE}" pid="144" name="IVID19487">
    <vt:lpwstr/>
  </property>
  <property fmtid="{D5CDD505-2E9C-101B-9397-08002B2CF9AE}" pid="145" name="IVIDC0ABB6D7">
    <vt:lpwstr/>
  </property>
  <property fmtid="{D5CDD505-2E9C-101B-9397-08002B2CF9AE}" pid="146" name="IVID412511E1">
    <vt:lpwstr/>
  </property>
  <property fmtid="{D5CDD505-2E9C-101B-9397-08002B2CF9AE}" pid="147" name="IVID145012D5">
    <vt:lpwstr/>
  </property>
  <property fmtid="{D5CDD505-2E9C-101B-9397-08002B2CF9AE}" pid="148" name="IVID3A371DE6">
    <vt:lpwstr/>
  </property>
  <property fmtid="{D5CDD505-2E9C-101B-9397-08002B2CF9AE}" pid="149" name="IVIDF7F15E5">
    <vt:lpwstr/>
  </property>
  <property fmtid="{D5CDD505-2E9C-101B-9397-08002B2CF9AE}" pid="150" name="IVID1D661207">
    <vt:lpwstr/>
  </property>
  <property fmtid="{D5CDD505-2E9C-101B-9397-08002B2CF9AE}" pid="151" name="IVID1C4414FF">
    <vt:lpwstr/>
  </property>
  <property fmtid="{D5CDD505-2E9C-101B-9397-08002B2CF9AE}" pid="152" name="IVID44211301">
    <vt:lpwstr/>
  </property>
  <property fmtid="{D5CDD505-2E9C-101B-9397-08002B2CF9AE}" pid="153" name="IVIDCE71841">
    <vt:lpwstr/>
  </property>
  <property fmtid="{D5CDD505-2E9C-101B-9397-08002B2CF9AE}" pid="154" name="IVID3C3F16F5">
    <vt:lpwstr/>
  </property>
  <property fmtid="{D5CDD505-2E9C-101B-9397-08002B2CF9AE}" pid="155" name="IVID2A3017D0">
    <vt:lpwstr/>
  </property>
  <property fmtid="{D5CDD505-2E9C-101B-9397-08002B2CF9AE}" pid="156" name="IVID1E2918E2">
    <vt:lpwstr/>
  </property>
  <property fmtid="{D5CDD505-2E9C-101B-9397-08002B2CF9AE}" pid="157" name="IVID1D8019D9">
    <vt:lpwstr/>
  </property>
  <property fmtid="{D5CDD505-2E9C-101B-9397-08002B2CF9AE}" pid="158" name="IVID1D4009CF">
    <vt:lpwstr/>
  </property>
  <property fmtid="{D5CDD505-2E9C-101B-9397-08002B2CF9AE}" pid="159" name="IVID1E2B12F2">
    <vt:lpwstr/>
  </property>
  <property fmtid="{D5CDD505-2E9C-101B-9397-08002B2CF9AE}" pid="160" name="IVID2F5B14FC">
    <vt:lpwstr/>
  </property>
  <property fmtid="{D5CDD505-2E9C-101B-9397-08002B2CF9AE}" pid="161" name="IVIDB40ACB99">
    <vt:lpwstr/>
  </property>
  <property fmtid="{D5CDD505-2E9C-101B-9397-08002B2CF9AE}" pid="162" name="IVID70BA8FD2">
    <vt:lpwstr/>
  </property>
  <property fmtid="{D5CDD505-2E9C-101B-9397-08002B2CF9AE}" pid="163" name="IVIDBCF0C2BC">
    <vt:lpwstr/>
  </property>
  <property fmtid="{D5CDD505-2E9C-101B-9397-08002B2CF9AE}" pid="164" name="IVID1D471DE9">
    <vt:lpwstr/>
  </property>
  <property fmtid="{D5CDD505-2E9C-101B-9397-08002B2CF9AE}" pid="165" name="IVIDFC774CE1">
    <vt:lpwstr/>
  </property>
  <property fmtid="{D5CDD505-2E9C-101B-9397-08002B2CF9AE}" pid="166" name="IVID284A1C02">
    <vt:lpwstr/>
  </property>
  <property fmtid="{D5CDD505-2E9C-101B-9397-08002B2CF9AE}" pid="167" name="IVID13411006">
    <vt:lpwstr/>
  </property>
  <property fmtid="{D5CDD505-2E9C-101B-9397-08002B2CF9AE}" pid="168" name="IVID395E1CE8">
    <vt:lpwstr/>
  </property>
  <property fmtid="{D5CDD505-2E9C-101B-9397-08002B2CF9AE}" pid="169" name="IVID3D5515D8">
    <vt:lpwstr/>
  </property>
  <property fmtid="{D5CDD505-2E9C-101B-9397-08002B2CF9AE}" pid="170" name="IVID75176394">
    <vt:lpwstr/>
  </property>
  <property fmtid="{D5CDD505-2E9C-101B-9397-08002B2CF9AE}" pid="171" name="IVID193709EA">
    <vt:lpwstr/>
  </property>
  <property fmtid="{D5CDD505-2E9C-101B-9397-08002B2CF9AE}" pid="172" name="IVID61716EE">
    <vt:lpwstr/>
  </property>
  <property fmtid="{D5CDD505-2E9C-101B-9397-08002B2CF9AE}" pid="173" name="IVID9D4D91A3">
    <vt:lpwstr/>
  </property>
  <property fmtid="{D5CDD505-2E9C-101B-9397-08002B2CF9AE}" pid="174" name="IVID4C1F8D48">
    <vt:lpwstr/>
  </property>
  <property fmtid="{D5CDD505-2E9C-101B-9397-08002B2CF9AE}" pid="175" name="IVIDD83CD5BD">
    <vt:lpwstr/>
  </property>
  <property fmtid="{D5CDD505-2E9C-101B-9397-08002B2CF9AE}" pid="176" name="IVID2F2E13FD">
    <vt:lpwstr/>
  </property>
  <property fmtid="{D5CDD505-2E9C-101B-9397-08002B2CF9AE}" pid="177" name="IVID303BC014">
    <vt:lpwstr/>
  </property>
  <property fmtid="{D5CDD505-2E9C-101B-9397-08002B2CF9AE}" pid="178" name="IVID5CD28B8C">
    <vt:lpwstr/>
  </property>
  <property fmtid="{D5CDD505-2E9C-101B-9397-08002B2CF9AE}" pid="179" name="IVID680C7E31">
    <vt:lpwstr/>
  </property>
  <property fmtid="{D5CDD505-2E9C-101B-9397-08002B2CF9AE}" pid="180" name="IVID54624A61">
    <vt:lpwstr/>
  </property>
  <property fmtid="{D5CDD505-2E9C-101B-9397-08002B2CF9AE}" pid="181" name="IVID420D49AB">
    <vt:lpwstr/>
  </property>
  <property fmtid="{D5CDD505-2E9C-101B-9397-08002B2CF9AE}" pid="182" name="IVIDC825301A">
    <vt:lpwstr/>
  </property>
  <property fmtid="{D5CDD505-2E9C-101B-9397-08002B2CF9AE}" pid="183" name="IVIDD07946C9">
    <vt:lpwstr/>
  </property>
  <property fmtid="{D5CDD505-2E9C-101B-9397-08002B2CF9AE}" pid="184" name="IVID2A1D0905">
    <vt:lpwstr/>
  </property>
  <property fmtid="{D5CDD505-2E9C-101B-9397-08002B2CF9AE}" pid="185" name="IVIDC4076C53">
    <vt:lpwstr/>
  </property>
  <property fmtid="{D5CDD505-2E9C-101B-9397-08002B2CF9AE}" pid="186" name="IVIDA4F64F3D">
    <vt:lpwstr/>
  </property>
  <property fmtid="{D5CDD505-2E9C-101B-9397-08002B2CF9AE}" pid="187" name="IVID82F05588">
    <vt:lpwstr/>
  </property>
  <property fmtid="{D5CDD505-2E9C-101B-9397-08002B2CF9AE}" pid="188" name="IVIDC8EA096E">
    <vt:lpwstr/>
  </property>
  <property fmtid="{D5CDD505-2E9C-101B-9397-08002B2CF9AE}" pid="189" name="IVIDDCE0ABED">
    <vt:lpwstr/>
  </property>
  <property fmtid="{D5CDD505-2E9C-101B-9397-08002B2CF9AE}" pid="190" name="IVIDB8BC8449">
    <vt:lpwstr/>
  </property>
  <property fmtid="{D5CDD505-2E9C-101B-9397-08002B2CF9AE}" pid="191" name="IVID9C19E9">
    <vt:lpwstr/>
  </property>
  <property fmtid="{D5CDD505-2E9C-101B-9397-08002B2CF9AE}" pid="192" name="IVID48AC47F9">
    <vt:lpwstr/>
  </property>
  <property fmtid="{D5CDD505-2E9C-101B-9397-08002B2CF9AE}" pid="193" name="IVIDEC5FC44B">
    <vt:lpwstr/>
  </property>
  <property fmtid="{D5CDD505-2E9C-101B-9397-08002B2CF9AE}" pid="194" name="IVID3492ED5A">
    <vt:lpwstr/>
  </property>
  <property fmtid="{D5CDD505-2E9C-101B-9397-08002B2CF9AE}" pid="195" name="IVID5C363C74">
    <vt:lpwstr/>
  </property>
  <property fmtid="{D5CDD505-2E9C-101B-9397-08002B2CF9AE}" pid="196" name="IVID6A604E92">
    <vt:lpwstr/>
  </property>
  <property fmtid="{D5CDD505-2E9C-101B-9397-08002B2CF9AE}" pid="197" name="IVIDD6E7F953">
    <vt:lpwstr/>
  </property>
  <property fmtid="{D5CDD505-2E9C-101B-9397-08002B2CF9AE}" pid="198" name="IVIDCCF1F">
    <vt:lpwstr/>
  </property>
  <property fmtid="{D5CDD505-2E9C-101B-9397-08002B2CF9AE}" pid="199" name="IVID42818">
    <vt:lpwstr/>
  </property>
  <property fmtid="{D5CDD505-2E9C-101B-9397-08002B2CF9AE}" pid="200" name="IVID90CB1DBA">
    <vt:lpwstr/>
  </property>
  <property fmtid="{D5CDD505-2E9C-101B-9397-08002B2CF9AE}" pid="201" name="IVID192815CF">
    <vt:lpwstr/>
  </property>
  <property fmtid="{D5CDD505-2E9C-101B-9397-08002B2CF9AE}" pid="202" name="IVID166F16D6">
    <vt:lpwstr/>
  </property>
  <property fmtid="{D5CDD505-2E9C-101B-9397-08002B2CF9AE}" pid="203" name="IVID2E1214E4">
    <vt:lpwstr/>
  </property>
  <property fmtid="{D5CDD505-2E9C-101B-9397-08002B2CF9AE}" pid="204" name="IVID156412D2">
    <vt:lpwstr/>
  </property>
  <property fmtid="{D5CDD505-2E9C-101B-9397-08002B2CF9AE}" pid="205" name="IVID374C13FC">
    <vt:lpwstr/>
  </property>
  <property fmtid="{D5CDD505-2E9C-101B-9397-08002B2CF9AE}" pid="206" name="IVID1B6815DF">
    <vt:lpwstr/>
  </property>
  <property fmtid="{D5CDD505-2E9C-101B-9397-08002B2CF9AE}" pid="207" name="IVID426414E3">
    <vt:lpwstr/>
  </property>
  <property fmtid="{D5CDD505-2E9C-101B-9397-08002B2CF9AE}" pid="208" name="IVID396316EC">
    <vt:lpwstr/>
  </property>
  <property fmtid="{D5CDD505-2E9C-101B-9397-08002B2CF9AE}" pid="209" name="IVID134514EE">
    <vt:lpwstr/>
  </property>
  <property fmtid="{D5CDD505-2E9C-101B-9397-08002B2CF9AE}" pid="210" name="IVID1F6F08D4">
    <vt:lpwstr/>
  </property>
  <property fmtid="{D5CDD505-2E9C-101B-9397-08002B2CF9AE}" pid="211" name="IVID300E10C7">
    <vt:lpwstr/>
  </property>
  <property fmtid="{D5CDD505-2E9C-101B-9397-08002B2CF9AE}" pid="212" name="IVID27825256">
    <vt:lpwstr/>
  </property>
  <property fmtid="{D5CDD505-2E9C-101B-9397-08002B2CF9AE}" pid="213" name="IVID1E3014F0">
    <vt:lpwstr/>
  </property>
  <property fmtid="{D5CDD505-2E9C-101B-9397-08002B2CF9AE}" pid="214" name="IVID2A0516EF">
    <vt:lpwstr/>
  </property>
  <property fmtid="{D5CDD505-2E9C-101B-9397-08002B2CF9AE}" pid="215" name="IVID4C34973C">
    <vt:lpwstr/>
  </property>
  <property fmtid="{D5CDD505-2E9C-101B-9397-08002B2CF9AE}" pid="216" name="IVIDA007D24E">
    <vt:lpwstr/>
  </property>
  <property fmtid="{D5CDD505-2E9C-101B-9397-08002B2CF9AE}" pid="217" name="IVID8914D08">
    <vt:lpwstr/>
  </property>
  <property fmtid="{D5CDD505-2E9C-101B-9397-08002B2CF9AE}" pid="218" name="IVID6029AC5">
    <vt:lpwstr/>
  </property>
  <property fmtid="{D5CDD505-2E9C-101B-9397-08002B2CF9AE}" pid="219" name="IVIDF4C7210C">
    <vt:lpwstr/>
  </property>
  <property fmtid="{D5CDD505-2E9C-101B-9397-08002B2CF9AE}" pid="220" name="IVIDA81AE771">
    <vt:lpwstr/>
  </property>
  <property fmtid="{D5CDD505-2E9C-101B-9397-08002B2CF9AE}" pid="221" name="IVID2861369F">
    <vt:lpwstr/>
  </property>
  <property fmtid="{D5CDD505-2E9C-101B-9397-08002B2CF9AE}" pid="222" name="IVID6C69DC2C">
    <vt:lpwstr/>
  </property>
  <property fmtid="{D5CDD505-2E9C-101B-9397-08002B2CF9AE}" pid="223" name="IVIDA2A1C1A5">
    <vt:lpwstr/>
  </property>
  <property fmtid="{D5CDD505-2E9C-101B-9397-08002B2CF9AE}" pid="224" name="IVID2F1F44C">
    <vt:lpwstr/>
  </property>
  <property fmtid="{D5CDD505-2E9C-101B-9397-08002B2CF9AE}" pid="225" name="IVIDE46E6F89">
    <vt:lpwstr/>
  </property>
  <property fmtid="{D5CDD505-2E9C-101B-9397-08002B2CF9AE}" pid="226" name="IVID8A5FF7D2">
    <vt:lpwstr/>
  </property>
  <property fmtid="{D5CDD505-2E9C-101B-9397-08002B2CF9AE}" pid="227" name="IVID4089455F">
    <vt:lpwstr/>
  </property>
  <property fmtid="{D5CDD505-2E9C-101B-9397-08002B2CF9AE}" pid="228" name="IVID200D6EE3">
    <vt:lpwstr/>
  </property>
  <property fmtid="{D5CDD505-2E9C-101B-9397-08002B2CF9AE}" pid="229" name="ICV">
    <vt:lpwstr>3040F74AA03E40EDBE82A42944938DA9</vt:lpwstr>
  </property>
  <property fmtid="{D5CDD505-2E9C-101B-9397-08002B2CF9AE}" pid="230" name="CalculationRule">
    <vt:i4>0</vt:i4>
  </property>
  <property fmtid="{D5CDD505-2E9C-101B-9397-08002B2CF9AE}" pid="231" name="KSOReadingLayout">
    <vt:bool>true</vt:bool>
  </property>
</Properties>
</file>